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5450" windowHeight="11460" activeTab="0"/>
  </bookViews>
  <sheets>
    <sheet name="ТИТУЛ ОТЧЕТА" sheetId="1" r:id="rId1"/>
    <sheet name="РАЗДЕЛ 1" sheetId="2" r:id="rId2"/>
    <sheet name="РАЗДЕЛ 2" sheetId="3" r:id="rId3"/>
    <sheet name="РАЗДЕЛ 2 - ЦЕНЫ НА УСЛУГИ" sheetId="4" r:id="rId4"/>
    <sheet name="РАЗДЕЛ 3" sheetId="5" r:id="rId5"/>
  </sheets>
  <definedNames>
    <definedName name="_xlnm.Print_Titles" localSheetId="1">'РАЗДЕЛ 1'!$1:$2</definedName>
    <definedName name="_xlnm.Print_Titles" localSheetId="2">'РАЗДЕЛ 2'!$1:$2</definedName>
    <definedName name="_xlnm.Print_Area" localSheetId="2">'РАЗДЕЛ 2'!$A$1:$J$135</definedName>
  </definedNames>
  <calcPr fullCalcOnLoad="1"/>
</workbook>
</file>

<file path=xl/comments4.xml><?xml version="1.0" encoding="utf-8"?>
<comments xmlns="http://schemas.openxmlformats.org/spreadsheetml/2006/main">
  <authors>
    <author>ќЄ®­®¬Ёбв</author>
  </authors>
  <commentList>
    <comment ref="B107" authorId="0">
      <text>
        <r>
          <rPr>
            <b/>
            <sz val="8"/>
            <rFont val="Tahoma"/>
            <family val="2"/>
          </rPr>
          <t>ќЄ®­®¬Ёбв:</t>
        </r>
        <r>
          <rPr>
            <sz val="8"/>
            <rFont val="Tahoma"/>
            <family val="2"/>
          </rPr>
          <t xml:space="preserve">
</t>
        </r>
      </text>
    </comment>
  </commentList>
</comments>
</file>

<file path=xl/sharedStrings.xml><?xml version="1.0" encoding="utf-8"?>
<sst xmlns="http://schemas.openxmlformats.org/spreadsheetml/2006/main" count="1753" uniqueCount="954">
  <si>
    <t>Массаж воротниковой зоны</t>
  </si>
  <si>
    <t>Массаж верхней конечности</t>
  </si>
  <si>
    <t>Массаж надплечья и лопатки</t>
  </si>
  <si>
    <t>Массаж плечевого сустава</t>
  </si>
  <si>
    <t>Массаж локтевого сустава</t>
  </si>
  <si>
    <t>вскрытий</t>
  </si>
  <si>
    <t>свидетельство о смерти</t>
  </si>
  <si>
    <t>Массаж лучезапястного сустава</t>
  </si>
  <si>
    <t>Массаж области грудной клетки</t>
  </si>
  <si>
    <t>Массаж спины</t>
  </si>
  <si>
    <t>Массаж мышц передн.брюшн.стенки</t>
  </si>
  <si>
    <t>Массаж пояснично-крестцовой области</t>
  </si>
  <si>
    <t>Массаж спины и поясницы</t>
  </si>
  <si>
    <t>Массаж шейно-грудного отдела</t>
  </si>
  <si>
    <t>Сегментарный массаж шейно-грудного отдела позвоночника</t>
  </si>
  <si>
    <t>Массаж области позвоночника</t>
  </si>
  <si>
    <t>/________________________/_______________</t>
  </si>
  <si>
    <t>Массаж нижней конечности</t>
  </si>
  <si>
    <t>Массаж нижней конечн.и поясницы</t>
  </si>
  <si>
    <t>Массаж тазобедренного сустава</t>
  </si>
  <si>
    <t>Массаж коленного сустава</t>
  </si>
  <si>
    <t>Массаж голеностопного сустава</t>
  </si>
  <si>
    <t>Массаж стопы и голени</t>
  </si>
  <si>
    <t>Сегментарный массаж пояснично-крестцовой области</t>
  </si>
  <si>
    <t xml:space="preserve">                 на физиотерапевтические методы лечения</t>
  </si>
  <si>
    <t>УВЧ-терапия</t>
  </si>
  <si>
    <t>дети</t>
  </si>
  <si>
    <t>взрослые</t>
  </si>
  <si>
    <t>Микроволновая терапия</t>
  </si>
  <si>
    <t>Импульсные токи низкой и средней</t>
  </si>
  <si>
    <t>частоты(ДДТ)</t>
  </si>
  <si>
    <t>Постоянный ток</t>
  </si>
  <si>
    <t>Лекарственный электрофорез</t>
  </si>
  <si>
    <t>Светолечение УФО</t>
  </si>
  <si>
    <t>Озокеритолечение(парафин)</t>
  </si>
  <si>
    <t xml:space="preserve"> НА КЛИНИКО-БИОХИМИЧЕСКИЕ ИССЛЕДОВАНИЯ</t>
  </si>
  <si>
    <t>Гематологические исследования</t>
  </si>
  <si>
    <t>Клинический анализ крови ( гемоглобин, эритроциты, лейкоциты, лейкоцитарная формула, покраска по Романовскому, СОЭ)</t>
  </si>
  <si>
    <t>Тромбоциты</t>
  </si>
  <si>
    <t>Ретикулоциты</t>
  </si>
  <si>
    <t>Общеклинические исследования</t>
  </si>
  <si>
    <t>Клинический анализ мочи (удельный вес, белок, сахар, микроскопия осадка)</t>
  </si>
  <si>
    <t>Микроскопическое исследование мочи на микобактерии туберкулёза  (Mycobacterium tb.)</t>
  </si>
  <si>
    <t>Исследование кала на гельминты (энтеробиоз)</t>
  </si>
  <si>
    <t>Исследование кала на простейшие и яйца гельминтов (копрология)</t>
  </si>
  <si>
    <t>Микроскопическое исследование отделяемого половых органов на гонококк (Neisseria gonorrhoeae), грибы рода кандида (Candida) и трихомониаз</t>
  </si>
  <si>
    <t xml:space="preserve">Биохимические исследования </t>
  </si>
  <si>
    <t>Определение концентрации С-реактивного белка в сыворотке крови</t>
  </si>
  <si>
    <t>Исследование уровня общего белка в крови</t>
  </si>
  <si>
    <t>Исследование уровня мочевины в крови</t>
  </si>
  <si>
    <t>Исследование уровня мочевой кислоты в крови</t>
  </si>
  <si>
    <t>Исследование уровня креатинина в крови</t>
  </si>
  <si>
    <t>Исследование уровня общего билирубина в крови</t>
  </si>
  <si>
    <t>Исследование уровня глюкозы в крови (Сахар)</t>
  </si>
  <si>
    <t>Исследование уровня триглицеридов в крови.</t>
  </si>
  <si>
    <t>Исследование уровня холестерина в крови</t>
  </si>
  <si>
    <t>Исследование уровня липопротеинов в крови</t>
  </si>
  <si>
    <t>Исследование уровня аспартат-трансаминазы в крови</t>
  </si>
  <si>
    <t>Исследование уровня аланин-трансаминазы в крови</t>
  </si>
  <si>
    <t>Исследование уровня амилазы в крови</t>
  </si>
  <si>
    <t>Исследование уровня фибриногена в крови</t>
  </si>
  <si>
    <t>Иммунологические исследования</t>
  </si>
  <si>
    <t>Микрореакция на сифилис (RW)</t>
  </si>
  <si>
    <t>Исследование сыворотки крови на Helicobacter pylori (обнаружение)</t>
  </si>
  <si>
    <t>Исследование сыворотки крови на Helicobacter pylori иммуноглобулина G</t>
  </si>
  <si>
    <t>на исследования в лаборатории "СПИД"</t>
  </si>
  <si>
    <t>Исследование крови на "Спид",</t>
  </si>
  <si>
    <t>гепатит В, гепатит С</t>
  </si>
  <si>
    <t>Исследование крови токсокароз</t>
  </si>
  <si>
    <t>Исследования крови на  лямблиоз</t>
  </si>
  <si>
    <t>Исследование крови аскаридоз</t>
  </si>
  <si>
    <t>Исследования крови на  описторхоз</t>
  </si>
  <si>
    <t>Гормоны щитовидной железы :</t>
  </si>
  <si>
    <t>Тироксин (Т4)</t>
  </si>
  <si>
    <t>Тиротропин( ТТГ)</t>
  </si>
  <si>
    <t>Антитела к тиреоглобулину (АТ ТГ)</t>
  </si>
  <si>
    <t>Исследование крови Онко ИФА Са 125</t>
  </si>
  <si>
    <t>Исследование крови Онко ИФА PSА</t>
  </si>
  <si>
    <t>Определение группы и резуса крови в ОПК</t>
  </si>
  <si>
    <t>на ультразвуковые  исследования</t>
  </si>
  <si>
    <t>УЗИ гепато-билиарной системы</t>
  </si>
  <si>
    <t>УЗИ мягких тканей</t>
  </si>
  <si>
    <t>с определением остаточной мочи</t>
  </si>
  <si>
    <t xml:space="preserve">УЗИ мочевого пузыря с определением остаточной мочи </t>
  </si>
  <si>
    <t xml:space="preserve">УЗИ почек, надпочечников и мочевого пузыря </t>
  </si>
  <si>
    <t>УЗИ мошонки (яички, придатки)</t>
  </si>
  <si>
    <t xml:space="preserve">УЗИ щитовиднаой железы и лимфоузлы </t>
  </si>
  <si>
    <t>УЗИ молочных желез и лимфоузлов</t>
  </si>
  <si>
    <t>УЗИ поджелудочной железы</t>
  </si>
  <si>
    <t>УЗИ селезёнки</t>
  </si>
  <si>
    <t>УЗИ печени и желчного пузыря</t>
  </si>
  <si>
    <t>Комплексное исследование брюшной полости и забрюшинного пространства: печень, желчный пузырь, поджелудочная железа, селезенка, почки, надпочечники, мочевой пузырь)</t>
  </si>
  <si>
    <t>Дуплексное сканирование экстракранеальных сосудов шеи</t>
  </si>
  <si>
    <t>Дуплексное сканирование вен или артерий нижних конечностей</t>
  </si>
  <si>
    <t>УЗИ сустава:</t>
  </si>
  <si>
    <t>коленный</t>
  </si>
  <si>
    <t>плечевой</t>
  </si>
  <si>
    <t>локтевой</t>
  </si>
  <si>
    <t>/Трифонова О.Г./ ________________</t>
  </si>
  <si>
    <t>Ультразвуковая терапия</t>
  </si>
  <si>
    <t>Летская районная больница в составе с 1.09.2013 г</t>
  </si>
  <si>
    <t>Трифонова Ольга Геннадьевна</t>
  </si>
  <si>
    <t>лучезапястный</t>
  </si>
  <si>
    <t>тазобедренный</t>
  </si>
  <si>
    <t>голеностопный</t>
  </si>
  <si>
    <t>Определение факта и сроков беременности при постановке на учёт</t>
  </si>
  <si>
    <t>Скрининг беременной</t>
  </si>
  <si>
    <t>УЗИ органов малого таза (гинекологических больных)</t>
  </si>
  <si>
    <t>на оказание стоматологической помощи</t>
  </si>
  <si>
    <t>Терапевтический прием</t>
  </si>
  <si>
    <t>Снятие пломбы или трепанация зуба</t>
  </si>
  <si>
    <t>Удаление зуба 1 уровня сложности</t>
  </si>
  <si>
    <t>Удаление зуба 2 уровня сложности</t>
  </si>
  <si>
    <t>Удаление зуба 3 уровня сложности</t>
  </si>
  <si>
    <t>10.2.</t>
  </si>
  <si>
    <t xml:space="preserve">Профилактический прием: предварительные медицинские осмотры, при устройстве на работу и во время трудовой деятельности </t>
  </si>
  <si>
    <t>10.1.</t>
  </si>
  <si>
    <t>10.3.</t>
  </si>
  <si>
    <t>10.4.</t>
  </si>
  <si>
    <t>10.5.</t>
  </si>
  <si>
    <t>10.6.</t>
  </si>
  <si>
    <t>10.7.</t>
  </si>
  <si>
    <t>10.8.</t>
  </si>
  <si>
    <t>10.9.</t>
  </si>
  <si>
    <t>10.10.</t>
  </si>
  <si>
    <t>10.11.</t>
  </si>
  <si>
    <t>10.12.</t>
  </si>
  <si>
    <t>10.13.</t>
  </si>
  <si>
    <t>Заместители руководителей</t>
  </si>
  <si>
    <t xml:space="preserve"> врачи</t>
  </si>
  <si>
    <t>5.1.5.</t>
  </si>
  <si>
    <t>Работники, имеющие высшее фармацевтическое или иное высшее образование, предоставляющие медицинские услуги</t>
  </si>
  <si>
    <t>Младший персонал</t>
  </si>
  <si>
    <t>МЕДИЦИНСКИЙ    ПРОФИЛАКТИЧЕСКИЙ  ОСМОТР</t>
  </si>
  <si>
    <t>(предварительный,периодический)</t>
  </si>
  <si>
    <t>-</t>
  </si>
  <si>
    <r>
      <t xml:space="preserve">  </t>
    </r>
    <r>
      <rPr>
        <sz val="10"/>
        <rFont val="Times New Roman Cyr"/>
        <family val="1"/>
      </rPr>
      <t>ПЕРИОДИЧЕСКИЙ  ОСМОТР</t>
    </r>
    <r>
      <rPr>
        <sz val="11"/>
        <rFont val="Times New Roman Cyr"/>
        <family val="1"/>
      </rPr>
      <t xml:space="preserve"> во время трудовой деятельности</t>
    </r>
  </si>
  <si>
    <r>
      <t xml:space="preserve">  </t>
    </r>
    <r>
      <rPr>
        <sz val="10"/>
        <rFont val="Times New Roman Cyr"/>
        <family val="1"/>
      </rPr>
      <t xml:space="preserve">ПЕРИОДИЧЕСКИЙ ,ПРЕДВАРИТЕЛЬНЫЙ ОСМОТР </t>
    </r>
    <r>
      <rPr>
        <sz val="11"/>
        <rFont val="Times New Roman Cyr"/>
        <family val="1"/>
      </rPr>
      <t xml:space="preserve">для получения </t>
    </r>
  </si>
  <si>
    <t xml:space="preserve">  водительских прав</t>
  </si>
  <si>
    <r>
      <t xml:space="preserve">  </t>
    </r>
    <r>
      <rPr>
        <sz val="10"/>
        <rFont val="Times New Roman Cyr"/>
        <family val="1"/>
      </rPr>
      <t>ПЕРИОДИЧЕСКИЙ ,ПРЕДВАРИТЕЛЬНЫЙ ОСМОТР</t>
    </r>
    <r>
      <rPr>
        <sz val="11"/>
        <rFont val="Times New Roman Cyr"/>
        <family val="1"/>
      </rPr>
      <t xml:space="preserve"> для получения </t>
    </r>
  </si>
  <si>
    <t xml:space="preserve">  разрешения на право владения оружием</t>
  </si>
  <si>
    <r>
      <t xml:space="preserve">  </t>
    </r>
    <r>
      <rPr>
        <sz val="10"/>
        <rFont val="Times New Roman Cyr"/>
        <family val="1"/>
      </rPr>
      <t xml:space="preserve">ПРЕДВАРИТЕЛЬНЫЙ ОСМОТР </t>
    </r>
    <r>
      <rPr>
        <sz val="11"/>
        <rFont val="Times New Roman Cyr"/>
        <family val="1"/>
      </rPr>
      <t>при поступлении на работу</t>
    </r>
  </si>
  <si>
    <r>
      <t xml:space="preserve">  </t>
    </r>
    <r>
      <rPr>
        <sz val="10"/>
        <rFont val="Times New Roman Cyr"/>
        <family val="1"/>
      </rPr>
      <t xml:space="preserve">ПРЕДВАРИТЕЛЬНЫЙ ОСМОТР </t>
    </r>
    <r>
      <rPr>
        <sz val="11"/>
        <rFont val="Times New Roman Cyr"/>
        <family val="1"/>
      </rPr>
      <t xml:space="preserve">для поступления в учебные заведения </t>
    </r>
  </si>
  <si>
    <t>5.1.6.</t>
  </si>
  <si>
    <t>1021101006321</t>
  </si>
  <si>
    <t>Врач общей (семейной) практики</t>
  </si>
  <si>
    <t>Врач-хирург</t>
  </si>
  <si>
    <t>Врач-педиатр</t>
  </si>
  <si>
    <t>Аудиометрия</t>
  </si>
  <si>
    <t>Спирометрия</t>
  </si>
  <si>
    <t>"_____" _________________________ 2016г.</t>
  </si>
  <si>
    <t>за 2015 год</t>
  </si>
  <si>
    <t>03.09.2015г</t>
  </si>
  <si>
    <t>№ЛО-11-01-001468</t>
  </si>
  <si>
    <t xml:space="preserve">ЛО-11 001342 </t>
  </si>
  <si>
    <t>оптимизация младшего персонала</t>
  </si>
  <si>
    <t xml:space="preserve">перевод младшего персонала в прочий </t>
  </si>
  <si>
    <t>паллиативная медицинская помощь</t>
  </si>
  <si>
    <t>временная нетрудоспособность врача специалиста</t>
  </si>
  <si>
    <t>Итого:</t>
  </si>
  <si>
    <t>Заготовка,переработка,хранение и обеспечение безопасности донорской крови и ее компонентов</t>
  </si>
  <si>
    <t>литр</t>
  </si>
  <si>
    <t>отчет о количестве заготовленной крови и ее компонентов</t>
  </si>
  <si>
    <t>Осуществление работ по реализации мероприятий, направленных на формирование здорового образа жизни ,профилактику заболеваний среди населения, прикрепленного для обслуживания к малокомплектным участкам врача общей практики, врача терапевта участкового</t>
  </si>
  <si>
    <t>5.1.7.</t>
  </si>
  <si>
    <t>Проведение лабораторных исследований (диагностика ВИЧ-инфекции)</t>
  </si>
  <si>
    <t>ед.работы</t>
  </si>
  <si>
    <t>5.1.8.</t>
  </si>
  <si>
    <t>5.1.9.</t>
  </si>
  <si>
    <t>Организация и обеспечение доставки трупа с места констатации факта смерти к месту проведения паталогоанатомического вскрытия</t>
  </si>
  <si>
    <t>5.1.10.</t>
  </si>
  <si>
    <t>Паллиативная медицинская помощь, оказываемая в стационарных условиях</t>
  </si>
  <si>
    <t>количество койко-дней</t>
  </si>
  <si>
    <t>единица работы</t>
  </si>
  <si>
    <t>5.2.6.</t>
  </si>
  <si>
    <t>5.2.7.</t>
  </si>
  <si>
    <t>5.2.8.</t>
  </si>
  <si>
    <t>5.2.9.</t>
  </si>
  <si>
    <t>5.2.10.</t>
  </si>
  <si>
    <t>УЗИ предстательнаой железы и мочевого пузыря с определением остаточной мочи</t>
  </si>
  <si>
    <t xml:space="preserve">УЗИ почек, надпочечников, предстательной железы и мочевого пузыря с определением остаточной мочи </t>
  </si>
  <si>
    <t>УЗИ лимфатических узлов</t>
  </si>
  <si>
    <t>17.1</t>
  </si>
  <si>
    <t>17.2</t>
  </si>
  <si>
    <t>17.3</t>
  </si>
  <si>
    <t>17.4</t>
  </si>
  <si>
    <t>17.5</t>
  </si>
  <si>
    <t>17.6</t>
  </si>
  <si>
    <t>Ультразвуковое исследование плода на анамалию развития</t>
  </si>
  <si>
    <t>Ультразвуковое исследование матки и придатков:</t>
  </si>
  <si>
    <t>18</t>
  </si>
  <si>
    <t>Эхокардиография</t>
  </si>
  <si>
    <t>20.1</t>
  </si>
  <si>
    <t>20.2</t>
  </si>
  <si>
    <t>20.4</t>
  </si>
  <si>
    <t>( без стоимости пломбировочных материалов,медикаментов и изделий медицинского назначения)</t>
  </si>
  <si>
    <t xml:space="preserve">Осмотр полости рта с записью зубной формулы в амб.карте </t>
  </si>
  <si>
    <t>Инъекция по медицинским показаниям</t>
  </si>
  <si>
    <t>Анестезия аппликационная</t>
  </si>
  <si>
    <t>13.1106</t>
  </si>
  <si>
    <t>Избирательное пришлифование  4 зубов</t>
  </si>
  <si>
    <t>Шлифовка,полировка старой композитной пломбы по мед.показаниям</t>
  </si>
  <si>
    <t>16.04</t>
  </si>
  <si>
    <t>16.06</t>
  </si>
  <si>
    <t>Снятие коронки с 1 зуба</t>
  </si>
  <si>
    <t>12.07.</t>
  </si>
  <si>
    <t>Наложение лечебной прокладки при гиперемии пульпы</t>
  </si>
  <si>
    <t>12.042</t>
  </si>
  <si>
    <t>Наложение 1 пломбы из стеклоиономерного цемента при поверхностном и среднем кариесе</t>
  </si>
  <si>
    <t>12.044</t>
  </si>
  <si>
    <t>Наложение 1 пломбы из композита химического отверждения (эвикрол, Compolit) 1,5,6 классы по Блэку</t>
  </si>
  <si>
    <t>12.045</t>
  </si>
  <si>
    <t>Наложение 1 пломбы из композита химического отверждения (эвикрол, Compolit) 2,3,4 классы по Блэку</t>
  </si>
  <si>
    <t>Наложение 1 пломбы из светоотражаемого композита 1,5,6. классы по Блэку</t>
  </si>
  <si>
    <t>Наложение 1 пломбы из светоотражаемого композита 2,3 классы по Блэку</t>
  </si>
  <si>
    <t>Наложение 1 пломбы из светоотражаемого композита 4 класс по Блэку</t>
  </si>
  <si>
    <t>Наложение 1 пломбы из витремера с 1 по 6 класс по Блэку</t>
  </si>
  <si>
    <t>16.01</t>
  </si>
  <si>
    <t>Наложение девитализирующей пасты</t>
  </si>
  <si>
    <t>12.1214</t>
  </si>
  <si>
    <t>Распломбировка однокорневого канала,запломбированного силером или гуттаперчей</t>
  </si>
  <si>
    <t>16.05</t>
  </si>
  <si>
    <t xml:space="preserve">Раскрытие пульпарной камеры, эвакуация путридных                     масс из  корневых каналов </t>
  </si>
  <si>
    <t>12.13</t>
  </si>
  <si>
    <t>Извлечение инородного тела из однокорневого канала</t>
  </si>
  <si>
    <t>12.151</t>
  </si>
  <si>
    <t>Восстановление зуба на металлическом каркасе с использованием композита светового отверждения</t>
  </si>
  <si>
    <t>Восстановление зуба  с использованием композита светового отверждения</t>
  </si>
  <si>
    <t>12.101</t>
  </si>
  <si>
    <t>Подготовка и пломбирование одного корневого канала методом латеральной конденсации</t>
  </si>
  <si>
    <t>12.102</t>
  </si>
  <si>
    <t>Подготовка и пломбирование двух корневых каналов методом латеральной конденсации</t>
  </si>
  <si>
    <t>12.103</t>
  </si>
  <si>
    <t>Подготовка и пломбирование трех корневых каналов методом латеральной конденсации</t>
  </si>
  <si>
    <t>12.104</t>
  </si>
  <si>
    <t>Подготовка и пломбирование четырех корневых каналов методом латеральной конденсации</t>
  </si>
  <si>
    <t>12.081</t>
  </si>
  <si>
    <t>Лечение одного корневого канала при пульпите (пастой) (без наложения пломбы)</t>
  </si>
  <si>
    <t>12.091</t>
  </si>
  <si>
    <t>Лечение одного корневого канала при периодонтите(без наложения пломбы)</t>
  </si>
  <si>
    <t>13.1507</t>
  </si>
  <si>
    <t>Обучение гигиене полости рта</t>
  </si>
  <si>
    <t>13.1505</t>
  </si>
  <si>
    <t>Проведение реминерализующей терапии( по медицинским показаниям 1 сеанс)</t>
  </si>
  <si>
    <t>13.1503</t>
  </si>
  <si>
    <t xml:space="preserve">Запечатывание дентинных канальцев одного зуба при гиперстезии медикаментозными препаратами </t>
  </si>
  <si>
    <t>13.06</t>
  </si>
  <si>
    <t>Удаление зубного камня с одного сегмента челюсти за одно посещение (не менее 6 зубов)</t>
  </si>
  <si>
    <t>23.114</t>
  </si>
  <si>
    <t>Закрытие фиссур одного зуба герметиком из светоотверждаемого композита без расшлифовки</t>
  </si>
  <si>
    <t>Закрытие фиссур одного зуба герметиком из светоотверждаемого композита с расшлифовкой</t>
  </si>
  <si>
    <t>23.06</t>
  </si>
  <si>
    <t>Покрытие фторлаком всех зубов</t>
  </si>
  <si>
    <t>14.01</t>
  </si>
  <si>
    <t xml:space="preserve">Осмотр полости рта , сбор анамнеза заболевания первичного больного </t>
  </si>
  <si>
    <t>14.03.</t>
  </si>
  <si>
    <t>Оформление документации при повторном посещении</t>
  </si>
  <si>
    <t>14.05</t>
  </si>
  <si>
    <t>14.06</t>
  </si>
  <si>
    <t>Перевязка после удаления зуба(медикаментозная обработка лунки)</t>
  </si>
  <si>
    <t>14.07</t>
  </si>
  <si>
    <t>Вскрытие абсцесса,дренирование</t>
  </si>
  <si>
    <t>14.08</t>
  </si>
  <si>
    <t>14.09</t>
  </si>
  <si>
    <t>14.1101</t>
  </si>
  <si>
    <t>Консультация(осмотр,сбор анамнеза,оформление документации,подключение дополнительных  лечебных и диагностических процедур, консультативное заключение)</t>
  </si>
  <si>
    <t>14.1103</t>
  </si>
  <si>
    <t>14.1104</t>
  </si>
  <si>
    <t>14.1105</t>
  </si>
  <si>
    <t>14.15</t>
  </si>
  <si>
    <t>14.51</t>
  </si>
  <si>
    <t>Наложение швов</t>
  </si>
  <si>
    <t>14.52</t>
  </si>
  <si>
    <t>Снятие швов</t>
  </si>
  <si>
    <t>Субсидии на выполнение государственного задания 854.0401500.01</t>
  </si>
  <si>
    <t>Субсидии на выполнение государственного задания 854.0401100.00</t>
  </si>
  <si>
    <t>Субсидии на выполнение государственного задания 854.0401109.09</t>
  </si>
  <si>
    <t>Субсидии на иные цели 854.01.3.0410.005 (Проведение мероприятий, за исключением приобретения основных средств, направленных на предупреждение и борьбу с социально значимыми заболеваниями)</t>
  </si>
  <si>
    <t>Субсидия на иные цели 854.01.1.0209.057 (капитальный ремонт недвижимого имущества)</t>
  </si>
  <si>
    <t>Субсидии на иные цели 854.01.1.5422.064 (Лечение беженцев)</t>
  </si>
  <si>
    <t>8.1.2.2.5</t>
  </si>
  <si>
    <t>Субсидии на иные цели 854.01.1.5027.061 (Проведение мероприятий в рамках реализации программы РК "Доступная среда"</t>
  </si>
  <si>
    <t>8.1.2.2.6</t>
  </si>
  <si>
    <t>Субсидии на иные цели 854.01.1.0209.058 (Погашение обязательств по проведению мероприятий по требованию органов госпожнадзора)</t>
  </si>
  <si>
    <t xml:space="preserve">      КЛИНИКО-ДИАГНОСТИЧЕСКАЯ  ЛАБОРАТОРИЯ</t>
  </si>
  <si>
    <t xml:space="preserve">        Гематологические  исследования</t>
  </si>
  <si>
    <t>Общий (клинический) анализ крови развернутый</t>
  </si>
  <si>
    <t>Краткий анализ крови</t>
  </si>
  <si>
    <t>Определение группы крови</t>
  </si>
  <si>
    <t xml:space="preserve">        Общеклинические  исследования</t>
  </si>
  <si>
    <t>Анализ мочи общий</t>
  </si>
  <si>
    <t>Исследование кала на гельминты</t>
  </si>
  <si>
    <t>Исследование кала на простейшие и яйца гельминтов</t>
  </si>
  <si>
    <t>Микроскопическое исследование влагалищных мазков</t>
  </si>
  <si>
    <t>Микроскопическое исследование отделяемого женских</t>
  </si>
  <si>
    <t>половых органов на гоноккок (Neisstria gonorrhoeae)</t>
  </si>
  <si>
    <t>Микроскопическое исследование влагалищного</t>
  </si>
  <si>
    <t>отделяемого на грибы рода кандида (Candida spp.)</t>
  </si>
  <si>
    <t>Реакция Вассермана (RW)</t>
  </si>
  <si>
    <t xml:space="preserve">        Биохимические  исследования</t>
  </si>
  <si>
    <t>Исследование уровня глюкозы в крови</t>
  </si>
  <si>
    <t>Доврачебная медицинская помощь по медицинским осмотрам</t>
  </si>
  <si>
    <t>Предрейсовый ,послерейсовый осмотр</t>
  </si>
  <si>
    <t>Отделение функциональной диагностики</t>
  </si>
  <si>
    <t>Регистрация электрокардиограмм</t>
  </si>
  <si>
    <t xml:space="preserve">   ПОСЕЩЕНИЕ   СПЕЦИАЛИСТОВ</t>
  </si>
  <si>
    <t>Врач - акушер-гинеколог</t>
  </si>
  <si>
    <t>Лечение в дневном стационаре-без медикаментов</t>
  </si>
  <si>
    <t xml:space="preserve">                   ПРОФИЛАКТИЧЕСКИЙ  ПРИЕМ СПЕЦИАЛИСТОВ</t>
  </si>
  <si>
    <t xml:space="preserve">                              СТОМАТОЛОГИЯ   </t>
  </si>
  <si>
    <t>Первичный осмотр и оформление документации</t>
  </si>
  <si>
    <t>Анестезия инъекционная</t>
  </si>
  <si>
    <t xml:space="preserve">Лечение </t>
  </si>
  <si>
    <t>Лечение кариеса с наложением пломбы</t>
  </si>
  <si>
    <t>Наложение кальцийсодержащей прокладки</t>
  </si>
  <si>
    <t>Лечение одного корневого канала без наложения пломбы</t>
  </si>
  <si>
    <t>Лечение двух корневых каналов без наложения пломбы</t>
  </si>
  <si>
    <t>Лечение трех корневых каналов без наложения пломбы</t>
  </si>
  <si>
    <t>Пломбирование корневого канала методом</t>
  </si>
  <si>
    <t>латеральной конденсации:</t>
  </si>
  <si>
    <t>А)одного канала</t>
  </si>
  <si>
    <t>Б)двух каналов</t>
  </si>
  <si>
    <t>В)трех каналов</t>
  </si>
  <si>
    <t>Наложение пломбы 1,5,6 класс</t>
  </si>
  <si>
    <t>Наложение пломбы 2,3,4 класс</t>
  </si>
  <si>
    <t>Прочие работы</t>
  </si>
  <si>
    <t>Снятие пломбы (или трепанация зуба)</t>
  </si>
  <si>
    <t>Наложение мышъяковистой пасты</t>
  </si>
  <si>
    <t>Снятие металической коронки</t>
  </si>
  <si>
    <t>Распломбирование корневого канала</t>
  </si>
  <si>
    <t>Восстановление разрушенной коронки с</t>
  </si>
  <si>
    <t xml:space="preserve">помощью проволочного каркаса </t>
  </si>
  <si>
    <t>Снятие зубного камня ультразвуковым методом</t>
  </si>
  <si>
    <t>Снятие зубного камня ручным методом</t>
  </si>
  <si>
    <t>с сегмента челюсти (не менее 6 зубов)</t>
  </si>
  <si>
    <t>Пломбировочные материалы</t>
  </si>
  <si>
    <t>Филтек</t>
  </si>
  <si>
    <t>Валюкс</t>
  </si>
  <si>
    <t>Витример</t>
  </si>
  <si>
    <t>Филтек flou</t>
  </si>
  <si>
    <t>Штифты анкерные</t>
  </si>
  <si>
    <t>Штифты стекловолоконные</t>
  </si>
  <si>
    <t>Хирургический прием</t>
  </si>
  <si>
    <t>Перевязка после сложного хирургического вмешательства</t>
  </si>
  <si>
    <t>Перевязка после удаления зуба(медикаментозная</t>
  </si>
  <si>
    <t>обработка лунки)</t>
  </si>
  <si>
    <t>Вскрытие абсцесса, дренирование</t>
  </si>
  <si>
    <t>Лечение периостита(промывание раны,дренирование)</t>
  </si>
  <si>
    <t>Лечение альвеолита с кюретажем лунки</t>
  </si>
  <si>
    <t xml:space="preserve">Первичная хирургическая обработка при травмах </t>
  </si>
  <si>
    <t>мягких тканей</t>
  </si>
  <si>
    <t>Остановка кровотечения</t>
  </si>
  <si>
    <t>Операция иссечения капюшона</t>
  </si>
  <si>
    <t>СТОМАТОЛОГИЯ   ОРТОПЕДИЧЕСКАЯ</t>
  </si>
  <si>
    <t>Съемные протезы с пластмассовыми зубами</t>
  </si>
  <si>
    <t>* Изготовление индивидуальной</t>
  </si>
  <si>
    <t>ложки</t>
  </si>
  <si>
    <t>Несъемные протезы</t>
  </si>
  <si>
    <t xml:space="preserve">*Восстановление пластмассовой </t>
  </si>
  <si>
    <t>коронки,форсетки</t>
  </si>
  <si>
    <t>*Снятие или цементирование старой</t>
  </si>
  <si>
    <t>коронки</t>
  </si>
  <si>
    <t>*Изготовление,крепление и удаление</t>
  </si>
  <si>
    <t>изоляции для торуса</t>
  </si>
  <si>
    <t>Осмотр и консультация  врача</t>
  </si>
  <si>
    <t>МАССАЖНЫЕ   ПРОЦЕДУРЫ</t>
  </si>
  <si>
    <t>Массаж мышц передней брюшной стенки</t>
  </si>
  <si>
    <t>Массаж пояснично-крестовой области</t>
  </si>
  <si>
    <t xml:space="preserve">Сигментарный массаж шейно-грудного отдела </t>
  </si>
  <si>
    <t>позвоночника</t>
  </si>
  <si>
    <t>Массаж нижней конечности и поясницы</t>
  </si>
  <si>
    <t>Точечный массаж</t>
  </si>
  <si>
    <t xml:space="preserve">ОТДЕЛЕНИЕ ЛУЧЕВОЙ ДИАГНОСТИКИ </t>
  </si>
  <si>
    <t>(УЛЬТРАЗВУКОВЫЕ  ИССЛЕДОВАНИЯ)</t>
  </si>
  <si>
    <t>Печень и желчный пузырь</t>
  </si>
  <si>
    <t>Желчный пузырь с определением функции</t>
  </si>
  <si>
    <t>Поджелудочная железа</t>
  </si>
  <si>
    <t>Селезенка</t>
  </si>
  <si>
    <t>Почки и надпочечники</t>
  </si>
  <si>
    <t>Предстательная железа и мочевой пузырь</t>
  </si>
  <si>
    <t>Щитовидная железа</t>
  </si>
  <si>
    <t>Молочная железа</t>
  </si>
  <si>
    <t>Плевральная полость</t>
  </si>
  <si>
    <t>Комплексное исследование брюшной</t>
  </si>
  <si>
    <t>полости и забрюшинного пространства</t>
  </si>
  <si>
    <t>(печень и желчный пузырь,селезенка,</t>
  </si>
  <si>
    <t>поджелудочная железа )</t>
  </si>
  <si>
    <t xml:space="preserve">поджелудочная железа ,почки и </t>
  </si>
  <si>
    <t>надпочечники,забрюшинное пространство,</t>
  </si>
  <si>
    <t>брюшная аорта )</t>
  </si>
  <si>
    <t>доврачебная медицинская помощь</t>
  </si>
  <si>
    <t>амбулаторно- поликлиническая медицинская помощь</t>
  </si>
  <si>
    <t>1.3</t>
  </si>
  <si>
    <t>стационарная помощь</t>
  </si>
  <si>
    <t>1.4</t>
  </si>
  <si>
    <t>медицинская помощь в условиях дневных стационаров</t>
  </si>
  <si>
    <t>1.5.</t>
  </si>
  <si>
    <t>скорая медицинская помощь</t>
  </si>
  <si>
    <t>фармацевтическая деятельность с правом работы с сильнодействующими и ядовитыми веществами, включая закупку и отпуск лекарственных средств и изделий медицинского назначения, хранения медикаментов и изделий медицинского назначения</t>
  </si>
  <si>
    <t>деятельность, связанная с оборотом наркотических средств и психотропных веществ</t>
  </si>
  <si>
    <t>деятельность, связанная с экспертизой временной нетрудоспособности</t>
  </si>
  <si>
    <t>2.4</t>
  </si>
  <si>
    <t>деятельность, связанная с экспертизой качества медицинской помощи</t>
  </si>
  <si>
    <t>2.5</t>
  </si>
  <si>
    <t>деятельность в области использования источников ионизирующего излучения</t>
  </si>
  <si>
    <t>2.6</t>
  </si>
  <si>
    <t>деятельность, связанная с использованием возбудителей инфекционных заболеваний</t>
  </si>
  <si>
    <t>Работы(услуги),выполняемые при осуществлении амбулаторно-поликлинической медицинской помощи</t>
  </si>
  <si>
    <t>Положение о предоставлении платных медицинских услуг населению</t>
  </si>
  <si>
    <t>Оказание услуг, не входящих в Программу государстеныых гарантий оказания бесплатной медицинской помощи</t>
  </si>
  <si>
    <t>3.1.1</t>
  </si>
  <si>
    <t xml:space="preserve">Прием(осмотр,консультация) врачей-специалистов первичный,повторный </t>
  </si>
  <si>
    <t>3.1.2.</t>
  </si>
  <si>
    <t>Профилактический прием(осмотр,консультация)врачей-специалистов</t>
  </si>
  <si>
    <t>3.1.3</t>
  </si>
  <si>
    <t>Стоматология</t>
  </si>
  <si>
    <t>3.1.4.</t>
  </si>
  <si>
    <t>Стоматология ортопедическая</t>
  </si>
  <si>
    <t>Стационар круглосуточного пребывания</t>
  </si>
  <si>
    <t>3.2.1.</t>
  </si>
  <si>
    <t xml:space="preserve">Ежедневный осмотр врачами-специалистами с наблюдением и уходом среднего и младшего медицинского персонала в отделениях стационара </t>
  </si>
  <si>
    <t>3.2.2.</t>
  </si>
  <si>
    <t>Лечение в дневном стационаре</t>
  </si>
  <si>
    <t>Услуги процедурного кабинета</t>
  </si>
  <si>
    <t>3.4.</t>
  </si>
  <si>
    <t>Массажные процедуры</t>
  </si>
  <si>
    <t>3.5.</t>
  </si>
  <si>
    <t>Физиотерапевтические методы лечения</t>
  </si>
  <si>
    <t>3.6.</t>
  </si>
  <si>
    <t>Функциональная диагностика</t>
  </si>
  <si>
    <t>3.7.</t>
  </si>
  <si>
    <t>3.8.</t>
  </si>
  <si>
    <t>Отделение лучевой диагностики</t>
  </si>
  <si>
    <t>3.8.1.</t>
  </si>
  <si>
    <t>Ультразвуковые исследования</t>
  </si>
  <si>
    <t>3.8.2.</t>
  </si>
  <si>
    <t>Рентгенологические исследования</t>
  </si>
  <si>
    <t>3.9.</t>
  </si>
  <si>
    <t>Клинико-диагностическая лаборатория</t>
  </si>
  <si>
    <t>3.9.1</t>
  </si>
  <si>
    <t>Гематолгические исследования</t>
  </si>
  <si>
    <t>3.9.2.</t>
  </si>
  <si>
    <t>3.9.3.</t>
  </si>
  <si>
    <t>Биохимические исследования</t>
  </si>
  <si>
    <t>3.9.4.</t>
  </si>
  <si>
    <t>11 № 001711761</t>
  </si>
  <si>
    <t>- на осуществление медицинской деятельности</t>
  </si>
  <si>
    <t>бессрочно</t>
  </si>
  <si>
    <t>Министерство здравоохранения РК</t>
  </si>
  <si>
    <t>Руководящие работники</t>
  </si>
  <si>
    <t>средний персонал</t>
  </si>
  <si>
    <t>5.1.4.</t>
  </si>
  <si>
    <t>Прочий персонал</t>
  </si>
  <si>
    <t>26.11.1994 г.</t>
  </si>
  <si>
    <t xml:space="preserve"> № 313 А</t>
  </si>
  <si>
    <t>Инспекция МНС РФ по Прилузскому району Республики Коми</t>
  </si>
  <si>
    <t>Исследование гинекологической больной</t>
  </si>
  <si>
    <t>ОТДЕЛЕНИЕ  ЭНДОСКОПИИ</t>
  </si>
  <si>
    <t>Эзофагогастродуоденоскопия</t>
  </si>
  <si>
    <t>10.14.</t>
  </si>
  <si>
    <t>10.15.</t>
  </si>
  <si>
    <t>10.16.</t>
  </si>
  <si>
    <t>10.17.</t>
  </si>
  <si>
    <t>10.18.</t>
  </si>
  <si>
    <t>10.19.</t>
  </si>
  <si>
    <t>10.20.</t>
  </si>
  <si>
    <t>10.21.</t>
  </si>
  <si>
    <t xml:space="preserve">        КОНСУЛЬТАЦИИ ВЫСОКОКВАЛИФИЦИРОВАННЫХ СПЕЦИАЛИСТОВ</t>
  </si>
  <si>
    <t xml:space="preserve">   по желанию граждан , если консультации и прием больных не входит в</t>
  </si>
  <si>
    <t>функциональные обязанности специалистов, прием граждан без медполисов</t>
  </si>
  <si>
    <t>Лечение больных в стационарных условиях (стоимость 1 койко-дня)</t>
  </si>
  <si>
    <t>10.22.</t>
  </si>
  <si>
    <t>Койки терапевтического профиля</t>
  </si>
  <si>
    <t>Койки хирургического профиля</t>
  </si>
  <si>
    <t>Койки детского профиля</t>
  </si>
  <si>
    <t>10.23.</t>
  </si>
  <si>
    <t xml:space="preserve">Специализированная медицинская помощь, за исключением высокотехнологичной медицинской помощи, в стационарных условиях </t>
  </si>
  <si>
    <t xml:space="preserve">Патологоанатомическое вскрытие умерших и гистологических исследований </t>
  </si>
  <si>
    <t xml:space="preserve">Первичная врачебная медико-санитарная помощь, оказываемая в амбулаторных условиях </t>
  </si>
  <si>
    <t>Психиатрия</t>
  </si>
  <si>
    <t>количество посещений</t>
  </si>
  <si>
    <t>посещение</t>
  </si>
  <si>
    <t>Психиатрия- наркология</t>
  </si>
  <si>
    <t>Фтизиатрия</t>
  </si>
  <si>
    <t>венерология</t>
  </si>
  <si>
    <t>Медицинская помощь детям в образовательном учреждении</t>
  </si>
  <si>
    <t>количество человек</t>
  </si>
  <si>
    <t>человек</t>
  </si>
  <si>
    <t>Карты учета</t>
  </si>
  <si>
    <t xml:space="preserve">Первичная медико-санитарная помощь, оказываемая в прочих службах </t>
  </si>
  <si>
    <t>Прочие специальности</t>
  </si>
  <si>
    <t>количество койко -дней</t>
  </si>
  <si>
    <t>койко-день</t>
  </si>
  <si>
    <t>Субсидия на выполнение государственного задания всего, в т.ч. по направлениям</t>
  </si>
  <si>
    <t>реестры</t>
  </si>
  <si>
    <t>Консультирование семьи  (беременных) по вопросам репродуктивного здоровья и планирования семьи</t>
  </si>
  <si>
    <t>№ п/п</t>
  </si>
  <si>
    <t>Наименование показателя</t>
  </si>
  <si>
    <t>Отчетные данные</t>
  </si>
  <si>
    <t>РАЗДЕЛ 1</t>
  </si>
  <si>
    <t>1</t>
  </si>
  <si>
    <t>2</t>
  </si>
  <si>
    <t>Перечень услуг (работ), которые оказываются потребителям за плату в случаях, предусмотренных нормативными правовыми (правовыми) актами, с указанием потребителей указанных услуг (работ)</t>
  </si>
  <si>
    <t>3</t>
  </si>
  <si>
    <t>4</t>
  </si>
  <si>
    <t>5</t>
  </si>
  <si>
    <t>Средняя заработная плата работников Учреждения</t>
  </si>
  <si>
    <t>РАЗДЕЛ 2</t>
  </si>
  <si>
    <t>6</t>
  </si>
  <si>
    <t>7</t>
  </si>
  <si>
    <t>8</t>
  </si>
  <si>
    <t>9</t>
  </si>
  <si>
    <t>10</t>
  </si>
  <si>
    <t>Общая сумма выставленных требований в возмещение ущерба по недостачам и хищениям материальных ценностей, денежных средств, а также от порчи материальных ценностей</t>
  </si>
  <si>
    <t>Суммы доходов, полученных Учреждением от оказания платных услуг (выполнения работ)</t>
  </si>
  <si>
    <t>Количество жалоб потребителей и принятые по результатам их рассмотрения меры</t>
  </si>
  <si>
    <t>РАЗДЕЛ 3</t>
  </si>
  <si>
    <t>Общая балансовая (остаточная) стоимость недвижимого имущества, находящегося у Учреждения на праве оперативного управления</t>
  </si>
  <si>
    <t>11</t>
  </si>
  <si>
    <t>12</t>
  </si>
  <si>
    <t>13</t>
  </si>
  <si>
    <t>14</t>
  </si>
  <si>
    <t>Общая балансовая (остаточная) стоимость недвижимого имущества, находящегося у Учреждения на праве оперативного управления и переданного в аренду</t>
  </si>
  <si>
    <t>Общая балансовая (остаточная) стоимость недвижимого имущества, находящегося у Учреждения на праве оперативного управления и переданного в безвозмездное пользование</t>
  </si>
  <si>
    <t>Общая балансовая (остаточная) стоимость движимого имущества, находящегося у Учреждения на праве оперативного управления</t>
  </si>
  <si>
    <t>Общая балансовая (остаточная) стоимость движимого имущества, находящегося у Учреждения на праве оперативного управления и переданного в аренду</t>
  </si>
  <si>
    <t>Общая балансовая (остаточная) стоимость движимого имущества, находящегося у Учреждения на праве оперативного управления и переданного в безвозмездное пользование</t>
  </si>
  <si>
    <t>Общая площадь объектов недвижимого имущества, находящегося у Учреждения на праве оперативного управления</t>
  </si>
  <si>
    <t>Общая площадь объектов недвижимого имущества, находящегося у Учреждения на праве оперативного управления и переданного в аренду</t>
  </si>
  <si>
    <t>Общая площадь объектов недвижимого имущества, находящегося у Учреждения на праве оперативного управления и переданного в безвозмездное пользование</t>
  </si>
  <si>
    <t>Количество объектов недвижимого имущества, находящегося у Учреждения на праве оперативного управления</t>
  </si>
  <si>
    <t>Объем средств, полученных в отчетном периоде от распоряжения в установленном порядке имуществом, находящимся у Учреждения на праве оперативного управления</t>
  </si>
  <si>
    <t>Общая балансовая (остаточная) стоимость недвижимого имущества, приобретенного учреждением в отчетном периоде за счет средств, выделенных Учреждению на указанные цели</t>
  </si>
  <si>
    <t>Общая балансовая (остаточная) стоимость недвижимого имущества, приобретенного Учреждением в отчетном периоде за счет доходов, полученных от платных услуг и иной приносящей доход деятельности</t>
  </si>
  <si>
    <t>Общая балансовая (остаточная) стоимость особо ценного движимого имущества, находящегося у Учреждения на праве оперативного управления</t>
  </si>
  <si>
    <t>На начало отчетного периода</t>
  </si>
  <si>
    <t>На конец отчетного периода</t>
  </si>
  <si>
    <t>О Т Ч Е Т</t>
  </si>
  <si>
    <t>Перечень разрешительных документов (с указанием номеров, даты выдачи и срока действия), на основании которых Учреждение осуществляет деятельность (свидетельство о государственной регистрации Учреждения, решение учредителя о создании Учреждения и другие разрешительные документы)</t>
  </si>
  <si>
    <t>Количество штатных единиц Учреждения (указываются данные о количественном составе и квалификации работников учреждения на начало и на конец отчетного периода, причины изменения количества штатных единиц Учреждения на конец отчетного периода)</t>
  </si>
  <si>
    <t xml:space="preserve">Общее количество потребителей, воспользовавшихся услугами (работами) учреждения (в том числе платными для потребителей) </t>
  </si>
  <si>
    <t>Причины отклонения</t>
  </si>
  <si>
    <t>3.</t>
  </si>
  <si>
    <t>Балансовая (остаточная) стоимость нефинансовых активов</t>
  </si>
  <si>
    <t>Изменение (увеличение/уменьшение в %)</t>
  </si>
  <si>
    <t>1.</t>
  </si>
  <si>
    <t>2.</t>
  </si>
  <si>
    <t>4.</t>
  </si>
  <si>
    <t>Дебиторская задолженность учреждения, всего</t>
  </si>
  <si>
    <t>Кредиторская задолженность, всего</t>
  </si>
  <si>
    <t>Причины отклонений</t>
  </si>
  <si>
    <t>Перечень  основных видов деятельности, которые Учреждение вправе осуществлять в соответствии с его учредительными документами</t>
  </si>
  <si>
    <t>пац.-день</t>
  </si>
  <si>
    <t>ует</t>
  </si>
  <si>
    <t>пациенто-день</t>
  </si>
  <si>
    <t>исследован.</t>
  </si>
  <si>
    <t>8.1.2.1.6</t>
  </si>
  <si>
    <t>8.1.2.1.7</t>
  </si>
  <si>
    <t>Субсидия на иные цели 854.0402304.13</t>
  </si>
  <si>
    <t>8.1.2.2.8</t>
  </si>
  <si>
    <t>Перечень  иных видов деятельности, не являющихся основными, которые Учреждение вправе осуществлять в соответствии с его учредительными документами</t>
  </si>
  <si>
    <t>Наименование услуги (работы)</t>
  </si>
  <si>
    <t>приказом</t>
  </si>
  <si>
    <t>1.1.</t>
  </si>
  <si>
    <t>1.2.</t>
  </si>
  <si>
    <t>и т.д.</t>
  </si>
  <si>
    <t>ОБЩИЕ СВЕДЕНИЯ ОБ УЧРЕЖДЕНИИ</t>
  </si>
  <si>
    <t>2.1</t>
  </si>
  <si>
    <t>2.2.</t>
  </si>
  <si>
    <t>2.3.</t>
  </si>
  <si>
    <t>4.1.</t>
  </si>
  <si>
    <t>4.2.</t>
  </si>
  <si>
    <t>4.3.</t>
  </si>
  <si>
    <t>Орган, выдавший разрешительный документ</t>
  </si>
  <si>
    <t>Дата выдачи разрешительного документа</t>
  </si>
  <si>
    <t>Номер разрешительного документа</t>
  </si>
  <si>
    <t>Срок действия разрешительного документа</t>
  </si>
  <si>
    <t>Серия и номер бланка разрешительного документа</t>
  </si>
  <si>
    <t>Наименование разрешительного документа и вид разрешенной деятельности</t>
  </si>
  <si>
    <t>Лицензии:</t>
  </si>
  <si>
    <t>4.2.1.</t>
  </si>
  <si>
    <t>4.2.2.</t>
  </si>
  <si>
    <t>Иные разрешительные документы:</t>
  </si>
  <si>
    <t>5.1.</t>
  </si>
  <si>
    <t>5.2.</t>
  </si>
  <si>
    <t>Наименование категории должностей персонала</t>
  </si>
  <si>
    <t>3.1.</t>
  </si>
  <si>
    <t>3.2.</t>
  </si>
  <si>
    <t>3.3.</t>
  </si>
  <si>
    <t>Свидетельство о государственной регистрации юридического лица</t>
  </si>
  <si>
    <t>Количество штатных единиц в соответствии с штатным расписанием  (с точностью до сотых)</t>
  </si>
  <si>
    <t>Количество фактически занятых работниками штатных единиц  (с точностью до сотых)</t>
  </si>
  <si>
    <t>ВСЕГО:</t>
  </si>
  <si>
    <t>5.1.1.</t>
  </si>
  <si>
    <t>5.1.2.</t>
  </si>
  <si>
    <t>5.1.3.</t>
  </si>
  <si>
    <t>5.2.1</t>
  </si>
  <si>
    <t>5.2.2.</t>
  </si>
  <si>
    <t>5.2.3.</t>
  </si>
  <si>
    <t>5.2.4.</t>
  </si>
  <si>
    <t>Сведения о штатной и фактической численности персонала</t>
  </si>
  <si>
    <t>Сведения об уровне квалификации персонала</t>
  </si>
  <si>
    <t>Сотрудники, имеющие среднее профессиональное образование</t>
  </si>
  <si>
    <t>Х</t>
  </si>
  <si>
    <t>Сотрудники, не имеющие профессионального образования</t>
  </si>
  <si>
    <t>6.1.</t>
  </si>
  <si>
    <t>6.1.1</t>
  </si>
  <si>
    <t>6.2.</t>
  </si>
  <si>
    <t>РЕЗУЛЬТАТ ДЕЯТЕЛЬНОСТИ УЧРЕЖДЕНИЯ</t>
  </si>
  <si>
    <t>Рост/сокращение   (в %)</t>
  </si>
  <si>
    <t>Начисленная среднемесячная оплата труда работников (в целом по Учреждению с учетом оплаты труда внешних совместителей), в рублях</t>
  </si>
  <si>
    <t>Отклонение</t>
  </si>
  <si>
    <t>Соотношение фонда оплаты руководителя к фонду оплаты работника в процентах</t>
  </si>
  <si>
    <t>6.3.</t>
  </si>
  <si>
    <t>6.4.</t>
  </si>
  <si>
    <t>Среднемесячная численность работающих в Учреждении по трудовому договору (с учетом внешних совместителей), чел.</t>
  </si>
  <si>
    <t>На конец предыдущего года (в руб.)</t>
  </si>
  <si>
    <t>в т.ч. в разрезе выплат за счет средств:</t>
  </si>
  <si>
    <t>бюджетной субсидии, предоставленной учреждению на возмещение нормативных затрат, связанных с выполнением государственного задания
(бюджетной сметы - для казенного учреждения)</t>
  </si>
  <si>
    <t>бюджетной субсидии, предоставленной учреждению на иные цели</t>
  </si>
  <si>
    <t>от сдачи в аренду имущества</t>
  </si>
  <si>
    <t>На конец отчетного года (в руб.)</t>
  </si>
  <si>
    <t>Сведения о дебиторской и кредиторской задолженности</t>
  </si>
  <si>
    <t>обязательного медицинского страхования</t>
  </si>
  <si>
    <t>в том числе нереальная к взысканию дебиторская задолженность (просроченная кредиторская задолженность)</t>
  </si>
  <si>
    <t>Всего</t>
  </si>
  <si>
    <t>4.1.1.</t>
  </si>
  <si>
    <t>4.1.2.</t>
  </si>
  <si>
    <t>4.1.3.</t>
  </si>
  <si>
    <t>4.1.4.</t>
  </si>
  <si>
    <t>4.1.5.</t>
  </si>
  <si>
    <t>4.2.3.</t>
  </si>
  <si>
    <t>4.2.4.</t>
  </si>
  <si>
    <t>4.2.5.</t>
  </si>
  <si>
    <t>5.</t>
  </si>
  <si>
    <t>Категории потребителей, воспользовавшихся услугами (работами)</t>
  </si>
  <si>
    <t>На конец предыдущего года</t>
  </si>
  <si>
    <t>На конец отчетного года</t>
  </si>
  <si>
    <t>в том числе физические лица, в чел.</t>
  </si>
  <si>
    <t>в том числе юридические лица и индивидуальные предприниматели, в лицах</t>
  </si>
  <si>
    <t>в том числе получивших услугу за плату</t>
  </si>
  <si>
    <t>6.</t>
  </si>
  <si>
    <t>Категории жалоб</t>
  </si>
  <si>
    <t>в том числе удовлетворенные, по которым приняты необходимые меры реагирования</t>
  </si>
  <si>
    <t>в том числе не удовлетворенные в связи с их необоснованностью</t>
  </si>
  <si>
    <r>
      <t xml:space="preserve">По поводу неудовлетворительной организации или качества оказания потребителю услуги (выполнения работы) </t>
    </r>
    <r>
      <rPr>
        <b/>
        <sz val="11"/>
        <rFont val="Times New Roman"/>
        <family val="1"/>
      </rPr>
      <t>на бесплатной для потребителя основе</t>
    </r>
  </si>
  <si>
    <r>
      <t xml:space="preserve">По поводу неудовлетворительной организации или качества оказания потребителю услуги (выполнения работы) </t>
    </r>
    <r>
      <rPr>
        <b/>
        <sz val="11"/>
        <rFont val="Times New Roman"/>
        <family val="1"/>
      </rPr>
      <t>на платной для потребителя основе</t>
    </r>
  </si>
  <si>
    <t>7.</t>
  </si>
  <si>
    <t>Суммы кассовых и плановых поступлений (с учетом возвратов) в разрезе поступлений, предусмотренных планом (ТОЛЬКО ДЛЯ БЮДЖЕТНЫХ УЧРЕЖДЕНИЙ)</t>
  </si>
  <si>
    <t>Плановое значение на отчетный год</t>
  </si>
  <si>
    <t>Кассовое поступление за отчетный год</t>
  </si>
  <si>
    <t>Выплаты средств (с учетом восстановленных кассовых выплат)</t>
  </si>
  <si>
    <t>Кассовые выплаты</t>
  </si>
  <si>
    <t>7.1.</t>
  </si>
  <si>
    <t>7.2.</t>
  </si>
  <si>
    <t>Из средств республиканского бюджета Республики Коми</t>
  </si>
  <si>
    <t>Из средств, поступающих от иной приносящей доход деятельности (в том числе от сдачи в аренду имущества)</t>
  </si>
  <si>
    <t>8.</t>
  </si>
  <si>
    <t>Не исполнено (в рублях)</t>
  </si>
  <si>
    <t xml:space="preserve">Процент исполнения </t>
  </si>
  <si>
    <t>Изменение (увеличение/уменьшение в рублях) гр.4-гр.3</t>
  </si>
  <si>
    <r>
      <t>Изменение (увеличение/уменьшение в %) гр.4/гр.3*100%-100</t>
    </r>
    <r>
      <rPr>
        <strike/>
        <sz val="11"/>
        <rFont val="Times New Roman"/>
        <family val="1"/>
      </rPr>
      <t>%;</t>
    </r>
  </si>
  <si>
    <t>Объемы оказываемой государственной услуги (работы)</t>
  </si>
  <si>
    <t>Качество оказываемой государственной услуги</t>
  </si>
  <si>
    <t>5.1.1.1.</t>
  </si>
  <si>
    <t>5.1.1.2.</t>
  </si>
  <si>
    <t>5.1.1.3.</t>
  </si>
  <si>
    <t>5.2.1.1.</t>
  </si>
  <si>
    <t>5.2.1.2.</t>
  </si>
  <si>
    <t>5.2.1.3.</t>
  </si>
  <si>
    <t>5.2.5.</t>
  </si>
  <si>
    <t>5.2.1.</t>
  </si>
  <si>
    <t>Оформление документов:дубликатов справок, выписок, больнич. листов и т.д.</t>
  </si>
  <si>
    <t>исследов.</t>
  </si>
  <si>
    <t>услуга</t>
  </si>
  <si>
    <t>штук</t>
  </si>
  <si>
    <t>процедура</t>
  </si>
  <si>
    <t>усл.ед.</t>
  </si>
  <si>
    <t>Показатели кассового исполнения бюджетной сметы учреждения и показатели доведенных учреждению лимитов бюджетных обязательств (ТОЛЬКО ДЛЯ КАЗЕННЫХ УЧРЕЖДЕНИЙ)</t>
  </si>
  <si>
    <t>Кассовое исполнение (в рублях)</t>
  </si>
  <si>
    <t>Лимиты бюджетных обязательств, доведенные учреждению (в рублях)</t>
  </si>
  <si>
    <t>ВСЕГО, в том числе:</t>
  </si>
  <si>
    <t>8.1.</t>
  </si>
  <si>
    <t>8.2.</t>
  </si>
  <si>
    <t>8.3.</t>
  </si>
  <si>
    <t>9.</t>
  </si>
  <si>
    <t>Цены (тарифы) на платные услуги (работы) , оказываемые потребителям (в динамике в течение отчетного периода)</t>
  </si>
  <si>
    <t>Утвержденная руководителем учреждения цена (тариф) на платную услугу (работу) на 01 января отчетного года</t>
  </si>
  <si>
    <t>Утвержденная руководителем учреждения цена (тариф) на платную услугу (работу) на 31 декабря отчетного года</t>
  </si>
  <si>
    <t>Изменение цены (тарифа), в процентах</t>
  </si>
  <si>
    <t>9.1.</t>
  </si>
  <si>
    <t>9.2.</t>
  </si>
  <si>
    <t>9.3.</t>
  </si>
  <si>
    <t>9.4.</t>
  </si>
  <si>
    <t>ОБ ИСПОЛЬЗОВАНИИ ИМУЩЕСТВА, ЗАКРЕПЛЕННОГО ЗА УЧРЕЖДЕНИЕМ</t>
  </si>
  <si>
    <t>Единица измерения</t>
  </si>
  <si>
    <t>СОГЛАСОВАНО</t>
  </si>
  <si>
    <t>УТВЕРЖДАЮ</t>
  </si>
  <si>
    <t>(подпись)</t>
  </si>
  <si>
    <t>(Ф.И.О.)</t>
  </si>
  <si>
    <t>(наименование учреждения - составителя Отчета)</t>
  </si>
  <si>
    <t>Министерство здравоохранения Республики Коми</t>
  </si>
  <si>
    <t>Учредитель:</t>
  </si>
  <si>
    <t>Правительство Республики Коми</t>
  </si>
  <si>
    <t xml:space="preserve">Юридический адрес учреждения: </t>
  </si>
  <si>
    <t>Адреса фактического местонахождения:</t>
  </si>
  <si>
    <t>ИНН</t>
  </si>
  <si>
    <t>КПП</t>
  </si>
  <si>
    <t>ОГРН</t>
  </si>
  <si>
    <t>Руководитель учреждения</t>
  </si>
  <si>
    <t>Главный бухгалтер учреждения</t>
  </si>
  <si>
    <t>Исполнитель (составитель отчета)</t>
  </si>
  <si>
    <t>Ф.И.О. руководителя:</t>
  </si>
  <si>
    <t>Ф.И.О. главного бухгалтера:</t>
  </si>
  <si>
    <t>Министерства здравоохранения Республики Коми</t>
  </si>
  <si>
    <t>Код по ОКВЭД</t>
  </si>
  <si>
    <t>Категория потребителей услуг (работ)</t>
  </si>
  <si>
    <t>ТОЛЬКО ДЛЯ БЮДЖЕТНЫХ УЧРЕЖДЕНИЙ:</t>
  </si>
  <si>
    <t>бюджетных инвестиций</t>
  </si>
  <si>
    <t>поступающих от оказания услуг (выполнения работ), предоставление которых для физических и юридических лиц осуществляется на платной основе</t>
  </si>
  <si>
    <t>4.1.6.</t>
  </si>
  <si>
    <t>поступающих от иной приносящей доход деятельности</t>
  </si>
  <si>
    <t>4.1.7.</t>
  </si>
  <si>
    <t>одноканального финансирования через систему обязательного медицинского страхования</t>
  </si>
  <si>
    <t>4.2.6.</t>
  </si>
  <si>
    <t>4.2.7.</t>
  </si>
  <si>
    <t>4.2.8.</t>
  </si>
  <si>
    <t>о результатах деятельности бюджетного (казенного) учреждения Республики</t>
  </si>
  <si>
    <t xml:space="preserve">Коми, функции и полномочия учредителя которого  осуществляет </t>
  </si>
  <si>
    <t xml:space="preserve"> и об использовании  закрепленного за ним государственного имущества</t>
  </si>
  <si>
    <t>Министерство здравоохранения Республики Коми,</t>
  </si>
  <si>
    <t>(приложение № 1)</t>
  </si>
  <si>
    <t>Поступление средств (с учетом возвратов)</t>
  </si>
  <si>
    <t>обязательного медицинского страхования (ВСЕГО), в том числе:</t>
  </si>
  <si>
    <t>4.1.7.1</t>
  </si>
  <si>
    <t>Из средств обязательного медицинского страхования, включая средства одноканального финансирования</t>
  </si>
  <si>
    <t>от «23» мая 2011 г. № 5/173</t>
  </si>
  <si>
    <t>Основание для взимания платы</t>
  </si>
  <si>
    <t>Среднесписочная численность работающих в Учреждении по трудовому договору по основному месту работы (без учета внешних совместителей), чел.</t>
  </si>
  <si>
    <t>Государственный орган, осуществляющий функции учредителя:</t>
  </si>
  <si>
    <t>Сведения об исполнении государственного задания на оказание государственных услуг (выполнение работ) (для бюджетных, а также казенных учреждений, которым в соответствии с решением органа, осуществляющего полномочия учредителя, сформировано государственное задание)</t>
  </si>
  <si>
    <t>8.1.1.</t>
  </si>
  <si>
    <t>8.1.2.</t>
  </si>
  <si>
    <t>8.1.3.</t>
  </si>
  <si>
    <t>8.2.1.</t>
  </si>
  <si>
    <t>8.2.2.</t>
  </si>
  <si>
    <t>8.2.3.</t>
  </si>
  <si>
    <t>8.3.1.</t>
  </si>
  <si>
    <t>8.3.2.</t>
  </si>
  <si>
    <t>8.3.3.</t>
  </si>
  <si>
    <t>9.5.</t>
  </si>
  <si>
    <t>9.6.</t>
  </si>
  <si>
    <t>9.7.</t>
  </si>
  <si>
    <t>9.8.</t>
  </si>
  <si>
    <t>9.9.</t>
  </si>
  <si>
    <t>9.10.</t>
  </si>
  <si>
    <t>9.11.</t>
  </si>
  <si>
    <t>9.12.</t>
  </si>
  <si>
    <t>9.13.</t>
  </si>
  <si>
    <t>10.</t>
  </si>
  <si>
    <t>Наименование государственной услуги</t>
  </si>
  <si>
    <t>Вариант предоставления услуги</t>
  </si>
  <si>
    <t>Значение, утвержденное в государственном задании на отчетный финансовый год</t>
  </si>
  <si>
    <t>Фактическое значение за отчетный период</t>
  </si>
  <si>
    <t>Характеристика причин отклонения от запланированных значений</t>
  </si>
  <si>
    <t>Источник(и) информации о фактическом значении показателя</t>
  </si>
  <si>
    <t xml:space="preserve">единица измерения </t>
  </si>
  <si>
    <t>%  выполнения</t>
  </si>
  <si>
    <t xml:space="preserve">Единица измерения </t>
  </si>
  <si>
    <t>Нормативное основание предоставления услуги (работы)</t>
  </si>
  <si>
    <t>Субсидия на иные цели 000.00.1.0103.000</t>
  </si>
  <si>
    <t>Сотрудники, имеющие ученую степень, всего:</t>
  </si>
  <si>
    <t>в том числе, медицинский персонал</t>
  </si>
  <si>
    <t>в том числе лица, имеющие медицинское образование</t>
  </si>
  <si>
    <t>/Смолева Т.Д./ ________________</t>
  </si>
  <si>
    <t>/Скурихина Н.А./ ________________</t>
  </si>
  <si>
    <t>телефон исполнителя: 8 (82133) 23212; 22798</t>
  </si>
  <si>
    <t>e-mail:economprilcrb@mail.ru</t>
  </si>
  <si>
    <t>85.11.1</t>
  </si>
  <si>
    <t xml:space="preserve">Сотрудники, имеющие высшее профессиональное образование, всего: </t>
  </si>
  <si>
    <t xml:space="preserve">Количество физических лиц, имеющих соответствующий уровень квалификации </t>
  </si>
  <si>
    <t>Остаток средств на начало года (справочно)</t>
  </si>
  <si>
    <t>8.1.2.1.</t>
  </si>
  <si>
    <t>8.1.2.2.</t>
  </si>
  <si>
    <t xml:space="preserve">Субсидия на иные цели (целевая субсидия), всего, в т.ч. по направлениям: </t>
  </si>
  <si>
    <t>8.1.2.2.1.</t>
  </si>
  <si>
    <t>8.1.2.2.2.</t>
  </si>
  <si>
    <t>Остаток средств на конец года (справочно)</t>
  </si>
  <si>
    <t>8.2.2. 1</t>
  </si>
  <si>
    <t>8.2.2.2.</t>
  </si>
  <si>
    <t>8.3.2.1.</t>
  </si>
  <si>
    <t>8.3.2.2.</t>
  </si>
  <si>
    <t>руб.</t>
  </si>
  <si>
    <t>кв. м.</t>
  </si>
  <si>
    <t>шт.</t>
  </si>
  <si>
    <t>в том числе по источникам поступления средств :</t>
  </si>
  <si>
    <t>КОСГУ (справочно)</t>
  </si>
  <si>
    <t>к приказу</t>
  </si>
  <si>
    <t>Министерства здравоохранения</t>
  </si>
  <si>
    <t xml:space="preserve"> Республики Коми</t>
  </si>
  <si>
    <t>«УТВЕРЖДЕН</t>
  </si>
  <si>
    <t>»</t>
  </si>
  <si>
    <t>______________________________________________________</t>
  </si>
  <si>
    <t>ПРИЛОЖЕНИЕ № 1</t>
  </si>
  <si>
    <t>от «12» марта 2014 г. № 3/75</t>
  </si>
  <si>
    <t>8.1.2.1.1</t>
  </si>
  <si>
    <t>8.1.2.1.2</t>
  </si>
  <si>
    <t>8.1.2.2.3</t>
  </si>
  <si>
    <t>8.1.2.2.4</t>
  </si>
  <si>
    <t>8.1.2.1.3</t>
  </si>
  <si>
    <t>8.1.2.1.4</t>
  </si>
  <si>
    <t>8.1.2.1.5</t>
  </si>
  <si>
    <t>8.1.2.2.7</t>
  </si>
  <si>
    <t>Прочие поступления  (180)</t>
  </si>
  <si>
    <t>Доходы от собственности  (120)</t>
  </si>
  <si>
    <t>8.2.2.3</t>
  </si>
  <si>
    <t>8.2.2.4</t>
  </si>
  <si>
    <t>Поступления по родовым сертификатам (130)</t>
  </si>
  <si>
    <t>8.2.2.5</t>
  </si>
  <si>
    <t>Поступления от оказания услуг, предоставление которых для физических и юридических лиц осуществляется на платной основе (130)</t>
  </si>
  <si>
    <t>Прочие поступлении (суммы принудительного изъятия)  (140 )</t>
  </si>
  <si>
    <t>Доходы от оказания платных услуг (средства ОМС в рамках базовой программы ОМС)   130</t>
  </si>
  <si>
    <t>Прочие доходы (средства ОМС на реализацию программы модернизация здравоохранения) 180</t>
  </si>
  <si>
    <t>8.3.2.3</t>
  </si>
  <si>
    <t>Прочие доходы (средства ОМС на проведение доп.диспансеризации работающих граждан) 180</t>
  </si>
  <si>
    <t>8.3.2.4</t>
  </si>
  <si>
    <t>Прочие доходы (одноканальное финансирование через средства ОМС) 180</t>
  </si>
  <si>
    <t>168130 Республика Коми, Прилузский район, с.Объячево, ул. Мира, д. 143</t>
  </si>
  <si>
    <t>Смолева Таисия Дмитриевна</t>
  </si>
  <si>
    <t>Государственное бюджетное учреждение здравоохранения Республики Коми "Прилузская центральная районная больница"</t>
  </si>
  <si>
    <t>Врач-терапевт, ВОП</t>
  </si>
  <si>
    <t>Врач-невролог</t>
  </si>
  <si>
    <t>Врач-офтальмолог</t>
  </si>
  <si>
    <t>Внутриглазное давление после 40 лет</t>
  </si>
  <si>
    <t>Периметрия</t>
  </si>
  <si>
    <t>Подбор очковой коррекции</t>
  </si>
  <si>
    <t>Офтальмолог+ПРП  (для водителей)</t>
  </si>
  <si>
    <t>Врач-отоларинголог</t>
  </si>
  <si>
    <t>Врач-акушер-гинеколог</t>
  </si>
  <si>
    <t>Врач-хирург-травматолог</t>
  </si>
  <si>
    <t>Врач-дерматовенеролог</t>
  </si>
  <si>
    <t>Врач-инфекционист</t>
  </si>
  <si>
    <t>Врач-психиатр-нарколог</t>
  </si>
  <si>
    <t>Врач-фтизиатр</t>
  </si>
  <si>
    <t>Врач-стоматолог</t>
  </si>
  <si>
    <t>Предрейсовый (послерейсовый) осмотр</t>
  </si>
  <si>
    <t>ЭКГ</t>
  </si>
  <si>
    <t>Субсидии на выполнение государственного задания 854.0401102.01</t>
  </si>
  <si>
    <t>Субсидии на выполнение государственного задания 854.0401304.13</t>
  </si>
  <si>
    <t>Субсидии на выполнение государственного задания 854.0401306.03</t>
  </si>
  <si>
    <t>Субсидии на иные цели 854.01.6.0201.015  (Подготовка специалистов в ВУЗ)</t>
  </si>
  <si>
    <t>Субсидии на иные цели 854.01.1.0302.005 (Проведение мероприятий, за исключением приобретения основных средств, направленных на предупреждение и борьбу с социально значимыми заболеваниями)</t>
  </si>
  <si>
    <t>Субсидия на иные цели 854.04026</t>
  </si>
  <si>
    <t>Главный врач ГБУЗ РК "Прилузская ЦРБ"</t>
  </si>
  <si>
    <t>На медицинские услуги, не предусмотренные ПГГ территориальной программой государственных гарантий, предоставляемые на платной основе гражданам (в т.ч. гражданам РФ по их желанию, гражданам иностранных государств, лицам без гражданства, лицам, застрахованным по ДМС, гражданам при оказании медицинских услуг анонимно, другим категориям граждан РФ, в случае отсутствия медицинских показаний на оказание медицинских услуг в соответствии со стандартами медицинской помощи), юридическим лицам и предпринимателям (в соответствии с заключенными договорами).</t>
  </si>
  <si>
    <t>Врач-терапевт участковый, ВОП</t>
  </si>
  <si>
    <t>на дому</t>
  </si>
  <si>
    <t>Врач- офтальмолог</t>
  </si>
  <si>
    <t>Врач-психиатр</t>
  </si>
  <si>
    <t xml:space="preserve">Врач-педиатр участковый </t>
  </si>
  <si>
    <t>Проведение экспертизы на предмет алкогольного опьянения</t>
  </si>
  <si>
    <t>Медицинский осмотр водителей транспортных средств</t>
  </si>
  <si>
    <t>Эзофагогастродуоденоскопия ФГС</t>
  </si>
  <si>
    <t>Дневной стационар(1 пациенто-день)</t>
  </si>
  <si>
    <t>Медикаментозное прерывание беременности</t>
  </si>
  <si>
    <t>Цены на ортопедические,ортодонические, стоматологические протезы</t>
  </si>
  <si>
    <t>1.Съемные протезы с пластмассовыми зубами</t>
  </si>
  <si>
    <t>1 зуб</t>
  </si>
  <si>
    <t>2 зуба</t>
  </si>
  <si>
    <t>3 зуба</t>
  </si>
  <si>
    <t>4 зуба</t>
  </si>
  <si>
    <t>5 зубов</t>
  </si>
  <si>
    <t>6 зубов</t>
  </si>
  <si>
    <t>7 зубов</t>
  </si>
  <si>
    <t>8 зубов</t>
  </si>
  <si>
    <t>9 зубов</t>
  </si>
  <si>
    <t>10 зубов</t>
  </si>
  <si>
    <t>11 зубов</t>
  </si>
  <si>
    <t>12 зубов</t>
  </si>
  <si>
    <t>13 зубов</t>
  </si>
  <si>
    <t>14 зубов</t>
  </si>
  <si>
    <t>* Изготовление индивидуальной ложки</t>
  </si>
  <si>
    <t>* Снятие слепков из материалов</t>
  </si>
  <si>
    <t>*Изготовление кламмера гнутого</t>
  </si>
  <si>
    <t>*Армирование протеза</t>
  </si>
  <si>
    <t>*Анкерный  штифт</t>
  </si>
  <si>
    <t>2.Несъемные протезы</t>
  </si>
  <si>
    <t>*Коронка стальная восстановит.</t>
  </si>
  <si>
    <t>*Коронка стальная с облицовкой</t>
  </si>
  <si>
    <t>*Коронка пластмассовая</t>
  </si>
  <si>
    <t>*Коронка пластмассовая со штифтом</t>
  </si>
  <si>
    <t>*Коронка со штифтом с облицовкой</t>
  </si>
  <si>
    <t>*Зуб литой стальной</t>
  </si>
  <si>
    <t>*Зуб литой с форсеткой</t>
  </si>
  <si>
    <t>*Восстановление пластмассовой коронки.форсетки</t>
  </si>
  <si>
    <t>*Протез пластмассовый(коронка,зуб)</t>
  </si>
  <si>
    <t>3.Прочие работы</t>
  </si>
  <si>
    <t>*Перелом протеза</t>
  </si>
  <si>
    <t>*Два перелома в протезе</t>
  </si>
  <si>
    <t>*Приварка 1 зуба</t>
  </si>
  <si>
    <t>*Приварка 2 зубов</t>
  </si>
  <si>
    <t>*Приварка 3 зубов</t>
  </si>
  <si>
    <t>*Приварка 4 зубов</t>
  </si>
  <si>
    <t>*Замена или установка 1 кламмера</t>
  </si>
  <si>
    <t>*Замена 2 кламмеров</t>
  </si>
  <si>
    <t>*Снятие или цементирование старой коронки</t>
  </si>
  <si>
    <t>*Спайка деталей</t>
  </si>
  <si>
    <t>*Изготовление,крепление и удаление изоляции для торуса</t>
  </si>
  <si>
    <t>4. Осмотр и консультация  врача</t>
  </si>
  <si>
    <t xml:space="preserve">         лечения больных в стационаре</t>
  </si>
  <si>
    <t>Терапевтическое отделение</t>
  </si>
  <si>
    <t>Хирургическое отделение</t>
  </si>
  <si>
    <t xml:space="preserve">   хирургические койки</t>
  </si>
  <si>
    <t xml:space="preserve">   неврологические койки</t>
  </si>
  <si>
    <t>Акушерское отделение</t>
  </si>
  <si>
    <t xml:space="preserve">   родильные койки</t>
  </si>
  <si>
    <t xml:space="preserve">   гинекологические койки</t>
  </si>
  <si>
    <t>Детское отделение</t>
  </si>
  <si>
    <t xml:space="preserve">   детские соматические койки</t>
  </si>
  <si>
    <t xml:space="preserve">   инфекционные койки</t>
  </si>
  <si>
    <t>на процедуры, проводимые в Прилузской ЦРБ  без стоимости медикаментов</t>
  </si>
  <si>
    <t>Внутривенные инъекции</t>
  </si>
  <si>
    <t>Внутривенные инъекции на дому</t>
  </si>
  <si>
    <t>Внутримышечные,подкожные инъекции</t>
  </si>
  <si>
    <t>Внутримышечные,подкожные инъекции на дому</t>
  </si>
  <si>
    <t>Постановка очистительной клизмы</t>
  </si>
  <si>
    <t>Постановка очистительной клизмы на дому</t>
  </si>
  <si>
    <t>Внутривенно-капельное введение лек.средств на дому</t>
  </si>
  <si>
    <t>Перевязка  при нарушенииях целосности кожных покровов</t>
  </si>
  <si>
    <t>Вакцинация</t>
  </si>
  <si>
    <t>Лечения гирудотерапией (пиявками)</t>
  </si>
  <si>
    <t>Консультация врача (с пробой на переносимость)</t>
  </si>
  <si>
    <t>Постановка одной пиявки</t>
  </si>
  <si>
    <t xml:space="preserve">      РЕНТГЕНОЛОГИЧЕСКИЕ ИССЛЕДОВАНИЯ</t>
  </si>
  <si>
    <t>Рентгенография органов грудной клетки</t>
  </si>
  <si>
    <t>Рентгеноскопия органов брюшной полости</t>
  </si>
  <si>
    <t>Рентгеноскопия периферийного отдела скелета</t>
  </si>
  <si>
    <t>Рентгеноскопия черепа</t>
  </si>
  <si>
    <t>рентгенография пазух носа, кости носа</t>
  </si>
  <si>
    <t xml:space="preserve">рентгенография зубов </t>
  </si>
  <si>
    <t>рентгенография ребра,ключицы,лопатки</t>
  </si>
  <si>
    <t>рентгенография плеча,предплечья,кисти</t>
  </si>
  <si>
    <t>Рентгенография костей  таза</t>
  </si>
  <si>
    <t>Ретгенография голени,стопы,бедра</t>
  </si>
  <si>
    <t>Внутривенная урография</t>
  </si>
  <si>
    <t>Артропневмография</t>
  </si>
  <si>
    <t>Томография</t>
  </si>
  <si>
    <t xml:space="preserve">Флюорография лёгких </t>
  </si>
  <si>
    <t>на лечебный массаж</t>
  </si>
  <si>
    <t>Массаж головы</t>
  </si>
  <si>
    <t>Массаж лица</t>
  </si>
  <si>
    <t>Массаж шеи</t>
  </si>
  <si>
    <t>сокращение должностей</t>
  </si>
  <si>
    <t xml:space="preserve">Патологоанатомическое вскрытие умерших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</si>
</sst>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
    <numFmt numFmtId="177" formatCode="0.000000"/>
    <numFmt numFmtId="178" formatCode="0.00000"/>
    <numFmt numFmtId="179" formatCode="0.0000"/>
    <numFmt numFmtId="180" formatCode="0.000"/>
    <numFmt numFmtId="181" formatCode="0.0"/>
    <numFmt numFmtId="182" formatCode="[$-FC19]d\ mmmm\ yyyy\ &quot;г.&quot;"/>
    <numFmt numFmtId="183" formatCode="?"/>
    <numFmt numFmtId="184" formatCode="0.0000000000"/>
    <numFmt numFmtId="185" formatCode="0.00000000000"/>
    <numFmt numFmtId="186" formatCode="0.000000000000"/>
    <numFmt numFmtId="187" formatCode="0.000000000"/>
    <numFmt numFmtId="188" formatCode="0.00000000"/>
    <numFmt numFmtId="189" formatCode="#,##0.00_р_."/>
    <numFmt numFmtId="190" formatCode="#,##0.0_р_.;\-#,##0.0_р_."/>
  </numFmts>
  <fonts count="74">
    <font>
      <sz val="10"/>
      <name val="Arial Cyr"/>
      <family val="0"/>
    </font>
    <font>
      <sz val="11"/>
      <color indexed="8"/>
      <name val="Calibri"/>
      <family val="2"/>
    </font>
    <font>
      <sz val="11"/>
      <name val="Times New Roman"/>
      <family val="1"/>
    </font>
    <font>
      <sz val="9"/>
      <name val="Times New Roman"/>
      <family val="1"/>
    </font>
    <font>
      <b/>
      <sz val="13"/>
      <name val="Times New Roman"/>
      <family val="1"/>
    </font>
    <font>
      <sz val="13"/>
      <name val="Times New Roman"/>
      <family val="1"/>
    </font>
    <font>
      <b/>
      <sz val="11"/>
      <name val="Times New Roman"/>
      <family val="1"/>
    </font>
    <font>
      <sz val="8"/>
      <name val="Arial Cyr"/>
      <family val="0"/>
    </font>
    <font>
      <sz val="14"/>
      <name val="Times New Roman"/>
      <family val="1"/>
    </font>
    <font>
      <b/>
      <sz val="18"/>
      <name val="Times New Roman"/>
      <family val="1"/>
    </font>
    <font>
      <b/>
      <sz val="20"/>
      <name val="Times New Roman"/>
      <family val="1"/>
    </font>
    <font>
      <sz val="18"/>
      <name val="Times New Roman"/>
      <family val="1"/>
    </font>
    <font>
      <sz val="12"/>
      <name val="Times New Roman"/>
      <family val="1"/>
    </font>
    <font>
      <sz val="12"/>
      <name val="Times New Roman Cyr"/>
      <family val="1"/>
    </font>
    <font>
      <b/>
      <sz val="12"/>
      <name val="Times New Roman"/>
      <family val="1"/>
    </font>
    <font>
      <b/>
      <sz val="12"/>
      <name val="Times New Roman Cyr"/>
      <family val="0"/>
    </font>
    <font>
      <sz val="14"/>
      <name val="Times New Roman Cyr"/>
      <family val="0"/>
    </font>
    <font>
      <b/>
      <sz val="10"/>
      <name val="Times New Roman"/>
      <family val="1"/>
    </font>
    <font>
      <b/>
      <u val="single"/>
      <sz val="10"/>
      <name val="Times New Roman"/>
      <family val="1"/>
    </font>
    <font>
      <b/>
      <sz val="14"/>
      <name val="Times New Roman"/>
      <family val="1"/>
    </font>
    <font>
      <sz val="12"/>
      <color indexed="8"/>
      <name val="Times New Roman"/>
      <family val="1"/>
    </font>
    <font>
      <b/>
      <sz val="14"/>
      <name val="Times New Roman Cyr"/>
      <family val="0"/>
    </font>
    <font>
      <u val="single"/>
      <sz val="12"/>
      <name val="Times New Roman Cyr"/>
      <family val="0"/>
    </font>
    <font>
      <b/>
      <sz val="8"/>
      <name val="Tahoma"/>
      <family val="2"/>
    </font>
    <font>
      <sz val="8"/>
      <name val="Tahoma"/>
      <family val="2"/>
    </font>
    <font>
      <u val="single"/>
      <sz val="10"/>
      <name val="Times New Roman Cyr"/>
      <family val="1"/>
    </font>
    <font>
      <sz val="10"/>
      <name val="Times New Roman Cyr"/>
      <family val="1"/>
    </font>
    <font>
      <u val="single"/>
      <sz val="11"/>
      <name val="Times New Roman Cyr"/>
      <family val="1"/>
    </font>
    <font>
      <sz val="11"/>
      <name val="Times New Roman Cyr"/>
      <family val="1"/>
    </font>
    <font>
      <b/>
      <u val="single"/>
      <sz val="10"/>
      <name val="Times New Roman Cyr"/>
      <family val="1"/>
    </font>
    <font>
      <b/>
      <sz val="11"/>
      <name val="Times New Roman Cyr"/>
      <family val="1"/>
    </font>
    <font>
      <b/>
      <sz val="10"/>
      <name val="Times New Roman Cyr"/>
      <family val="1"/>
    </font>
    <font>
      <sz val="8"/>
      <color indexed="8"/>
      <name val="Calibri"/>
      <family val="2"/>
    </font>
    <font>
      <sz val="10"/>
      <color indexed="8"/>
      <name val="Arial"/>
      <family val="2"/>
    </font>
    <font>
      <sz val="10"/>
      <name val="Times New Roman"/>
      <family val="1"/>
    </font>
    <font>
      <sz val="16"/>
      <name val="Times New Roman"/>
      <family val="1"/>
    </font>
    <font>
      <b/>
      <sz val="16"/>
      <name val="Times New Roman"/>
      <family val="1"/>
    </font>
    <font>
      <strike/>
      <sz val="11"/>
      <name val="Times New Roman"/>
      <family val="1"/>
    </font>
    <font>
      <b/>
      <sz val="10"/>
      <name val="Arial Cyr"/>
      <family val="0"/>
    </font>
    <font>
      <b/>
      <i/>
      <sz val="14"/>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7" borderId="7" applyNumberFormat="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29" borderId="0" applyNumberFormat="0" applyBorder="0" applyAlignment="0" applyProtection="0"/>
    <xf numFmtId="0" fontId="6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1" borderId="0" applyNumberFormat="0" applyBorder="0" applyAlignment="0" applyProtection="0"/>
  </cellStyleXfs>
  <cellXfs count="491">
    <xf numFmtId="0" fontId="0" fillId="0" borderId="0" xfId="0" applyAlignment="1">
      <alignment/>
    </xf>
    <xf numFmtId="0" fontId="5" fillId="0" borderId="0" xfId="0" applyFont="1" applyAlignment="1">
      <alignment horizontal="left" wrapText="1"/>
    </xf>
    <xf numFmtId="0" fontId="4" fillId="0" borderId="0" xfId="0" applyFont="1" applyAlignment="1">
      <alignment horizontal="left" vertical="center" wrapText="1"/>
    </xf>
    <xf numFmtId="0" fontId="3" fillId="0" borderId="0" xfId="0" applyFont="1" applyAlignment="1">
      <alignment horizontal="right" wrapText="1"/>
    </xf>
    <xf numFmtId="0" fontId="2" fillId="0" borderId="10" xfId="0" applyFont="1" applyBorder="1" applyAlignment="1">
      <alignment horizontal="center" vertical="center" wrapText="1"/>
    </xf>
    <xf numFmtId="0" fontId="3" fillId="0" borderId="0" xfId="0" applyFont="1" applyAlignment="1">
      <alignment horizontal="left" wrapText="1"/>
    </xf>
    <xf numFmtId="0" fontId="6" fillId="0" borderId="11" xfId="0" applyFont="1" applyBorder="1" applyAlignment="1">
      <alignment horizontal="left" vertical="center" wrapText="1"/>
    </xf>
    <xf numFmtId="0" fontId="2" fillId="0" borderId="11" xfId="0" applyFont="1" applyBorder="1" applyAlignment="1">
      <alignment horizontal="left" vertical="center" wrapText="1"/>
    </xf>
    <xf numFmtId="49" fontId="2" fillId="0" borderId="11" xfId="0" applyNumberFormat="1" applyFont="1" applyBorder="1" applyAlignment="1">
      <alignment horizontal="left" vertical="center" wrapText="1"/>
    </xf>
    <xf numFmtId="0" fontId="2" fillId="0" borderId="0" xfId="0" applyFont="1" applyAlignment="1">
      <alignment horizontal="left" wrapText="1"/>
    </xf>
    <xf numFmtId="0" fontId="2" fillId="0" borderId="0" xfId="0" applyFont="1" applyAlignment="1">
      <alignment horizontal="left" vertical="center" wrapText="1"/>
    </xf>
    <xf numFmtId="0" fontId="2" fillId="0" borderId="11"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4" fillId="0" borderId="0" xfId="0" applyFont="1" applyBorder="1" applyAlignment="1">
      <alignment horizontal="center" vertical="center" wrapText="1"/>
    </xf>
    <xf numFmtId="49" fontId="2" fillId="0" borderId="10" xfId="0" applyNumberFormat="1" applyFont="1" applyBorder="1" applyAlignment="1">
      <alignment horizontal="left" vertical="center" wrapText="1"/>
    </xf>
    <xf numFmtId="0" fontId="6" fillId="0" borderId="0" xfId="0" applyFont="1" applyAlignment="1">
      <alignment horizontal="left" wrapText="1"/>
    </xf>
    <xf numFmtId="0" fontId="6" fillId="0" borderId="14" xfId="0" applyFont="1" applyBorder="1" applyAlignment="1">
      <alignment horizontal="left" vertical="center" wrapText="1"/>
    </xf>
    <xf numFmtId="0" fontId="6" fillId="4" borderId="12" xfId="0" applyFont="1" applyFill="1" applyBorder="1" applyAlignment="1">
      <alignment horizontal="left" vertical="center" wrapText="1"/>
    </xf>
    <xf numFmtId="0" fontId="6" fillId="4" borderId="13" xfId="0" applyFont="1" applyFill="1" applyBorder="1" applyAlignment="1">
      <alignment horizontal="left" vertical="center" wrapText="1"/>
    </xf>
    <xf numFmtId="0" fontId="2" fillId="0" borderId="0" xfId="0" applyFont="1" applyFill="1" applyAlignment="1">
      <alignment horizontal="left" wrapText="1"/>
    </xf>
    <xf numFmtId="0" fontId="6" fillId="0" borderId="13" xfId="0" applyFont="1" applyBorder="1" applyAlignment="1">
      <alignment horizontal="left" vertical="center" wrapText="1"/>
    </xf>
    <xf numFmtId="0" fontId="2" fillId="0" borderId="10" xfId="0" applyFont="1" applyFill="1" applyBorder="1" applyAlignment="1">
      <alignment horizontal="center" vertical="center" wrapText="1"/>
    </xf>
    <xf numFmtId="0" fontId="6" fillId="0" borderId="11" xfId="0" applyNumberFormat="1" applyFont="1" applyBorder="1" applyAlignment="1">
      <alignment horizontal="left" vertical="center" wrapText="1"/>
    </xf>
    <xf numFmtId="0" fontId="6" fillId="0" borderId="13" xfId="0" applyNumberFormat="1"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3" xfId="0" applyNumberFormat="1" applyFont="1" applyBorder="1" applyAlignment="1">
      <alignment horizontal="left" vertical="center" wrapText="1"/>
    </xf>
    <xf numFmtId="0" fontId="2" fillId="0" borderId="10" xfId="0" applyFont="1" applyBorder="1" applyAlignment="1">
      <alignment horizontal="left" wrapText="1"/>
    </xf>
    <xf numFmtId="0" fontId="2" fillId="0" borderId="12" xfId="0" applyNumberFormat="1" applyFont="1" applyBorder="1" applyAlignment="1">
      <alignment horizontal="left" vertical="center" wrapText="1"/>
    </xf>
    <xf numFmtId="0" fontId="6" fillId="0" borderId="10" xfId="0" applyNumberFormat="1" applyFont="1" applyBorder="1" applyAlignment="1">
      <alignment horizontal="left" vertical="center" wrapText="1"/>
    </xf>
    <xf numFmtId="0" fontId="2" fillId="0" borderId="14" xfId="0" applyFont="1" applyBorder="1" applyAlignment="1">
      <alignment horizontal="left" vertical="center" wrapText="1"/>
    </xf>
    <xf numFmtId="49" fontId="2" fillId="4" borderId="13" xfId="0" applyNumberFormat="1"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5" xfId="0" applyFont="1" applyBorder="1" applyAlignment="1">
      <alignment horizontal="left" vertical="center" wrapText="1"/>
    </xf>
    <xf numFmtId="49" fontId="2" fillId="0" borderId="15" xfId="0" applyNumberFormat="1" applyFont="1" applyBorder="1" applyAlignment="1">
      <alignment horizontal="left" vertical="center" wrapText="1"/>
    </xf>
    <xf numFmtId="0" fontId="2" fillId="0" borderId="1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6" fillId="0" borderId="17" xfId="0" applyFont="1" applyBorder="1" applyAlignment="1">
      <alignment horizontal="center" vertical="center" wrapText="1"/>
    </xf>
    <xf numFmtId="0" fontId="2" fillId="32" borderId="0" xfId="0" applyFont="1" applyFill="1" applyAlignment="1">
      <alignment horizontal="left" wrapText="1"/>
    </xf>
    <xf numFmtId="49" fontId="6" fillId="0" borderId="11"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0" fontId="2" fillId="0" borderId="0" xfId="0" applyFont="1" applyAlignment="1">
      <alignment horizontal="center" wrapText="1"/>
    </xf>
    <xf numFmtId="49" fontId="2" fillId="0" borderId="14" xfId="0" applyNumberFormat="1" applyFont="1" applyBorder="1" applyAlignment="1">
      <alignment horizontal="left" vertical="center" wrapText="1"/>
    </xf>
    <xf numFmtId="0" fontId="8" fillId="0" borderId="0" xfId="0" applyFont="1" applyAlignment="1">
      <alignment horizontal="center" wrapText="1"/>
    </xf>
    <xf numFmtId="0" fontId="9" fillId="0" borderId="0" xfId="0" applyFont="1" applyBorder="1" applyAlignment="1">
      <alignment horizontal="center" vertical="center" wrapText="1"/>
    </xf>
    <xf numFmtId="0" fontId="8" fillId="0" borderId="0" xfId="0" applyFont="1" applyAlignment="1">
      <alignment wrapText="1"/>
    </xf>
    <xf numFmtId="0" fontId="8" fillId="0" borderId="0" xfId="0" applyFont="1" applyAlignment="1">
      <alignment/>
    </xf>
    <xf numFmtId="0" fontId="2" fillId="0" borderId="0" xfId="0" applyFont="1" applyAlignment="1">
      <alignment horizontal="left"/>
    </xf>
    <xf numFmtId="0" fontId="8" fillId="0" borderId="0" xfId="0" applyFont="1" applyAlignment="1">
      <alignment horizontal="left"/>
    </xf>
    <xf numFmtId="0" fontId="8" fillId="0" borderId="0" xfId="0" applyFont="1" applyAlignment="1">
      <alignment horizontal="left" wrapText="1"/>
    </xf>
    <xf numFmtId="0" fontId="8" fillId="0" borderId="0" xfId="0" applyFont="1" applyAlignment="1">
      <alignment horizontal="right" wrapText="1"/>
    </xf>
    <xf numFmtId="0" fontId="11" fillId="0" borderId="0" xfId="0" applyFont="1" applyAlignment="1">
      <alignment horizontal="left" wrapText="1"/>
    </xf>
    <xf numFmtId="0" fontId="11" fillId="0" borderId="0" xfId="0" applyFont="1" applyAlignment="1">
      <alignment wrapText="1"/>
    </xf>
    <xf numFmtId="0" fontId="11" fillId="0" borderId="0" xfId="0" applyFont="1" applyAlignment="1">
      <alignment horizontal="left"/>
    </xf>
    <xf numFmtId="0" fontId="8" fillId="0" borderId="0" xfId="0" applyFont="1" applyAlignment="1">
      <alignment horizontal="right" vertical="center"/>
    </xf>
    <xf numFmtId="0" fontId="8" fillId="0" borderId="0" xfId="0" applyFont="1" applyAlignment="1">
      <alignment horizontal="left" vertical="center"/>
    </xf>
    <xf numFmtId="0" fontId="0" fillId="0" borderId="10" xfId="0" applyBorder="1" applyAlignment="1">
      <alignment horizontal="left" vertical="center" wrapText="1"/>
    </xf>
    <xf numFmtId="0" fontId="8" fillId="0" borderId="0" xfId="0" applyFont="1" applyAlignment="1">
      <alignment horizontal="right"/>
    </xf>
    <xf numFmtId="49" fontId="2" fillId="0" borderId="12" xfId="0" applyNumberFormat="1"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wrapText="1"/>
    </xf>
    <xf numFmtId="0" fontId="2" fillId="0" borderId="18" xfId="0" applyFont="1" applyFill="1" applyBorder="1" applyAlignment="1">
      <alignment horizontal="left" vertical="center" wrapText="1"/>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0" xfId="0" applyFont="1" applyAlignment="1">
      <alignment horizontal="center" vertical="center" wrapText="1"/>
    </xf>
    <xf numFmtId="0" fontId="2" fillId="0" borderId="10" xfId="0" applyFont="1" applyBorder="1" applyAlignment="1">
      <alignment horizontal="center" wrapText="1"/>
    </xf>
    <xf numFmtId="0" fontId="12" fillId="0" borderId="0" xfId="0" applyFont="1" applyAlignment="1">
      <alignment horizontal="right" vertical="center"/>
    </xf>
    <xf numFmtId="0" fontId="2" fillId="0" borderId="0" xfId="0" applyFont="1" applyAlignment="1">
      <alignment horizontal="right" wrapText="1"/>
    </xf>
    <xf numFmtId="2" fontId="2" fillId="0" borderId="10" xfId="0" applyNumberFormat="1" applyFont="1" applyBorder="1" applyAlignment="1">
      <alignment horizontal="left" vertical="center" wrapText="1"/>
    </xf>
    <xf numFmtId="2" fontId="2" fillId="0" borderId="15" xfId="0" applyNumberFormat="1" applyFont="1" applyFill="1" applyBorder="1" applyAlignment="1">
      <alignment horizontal="left" vertical="center" wrapText="1"/>
    </xf>
    <xf numFmtId="2" fontId="2" fillId="0" borderId="10" xfId="0" applyNumberFormat="1" applyFont="1" applyBorder="1" applyAlignment="1">
      <alignment horizontal="left" wrapText="1"/>
    </xf>
    <xf numFmtId="0" fontId="2" fillId="0" borderId="17" xfId="0" applyFont="1" applyBorder="1" applyAlignment="1">
      <alignment horizontal="center" vertical="center" wrapText="1"/>
    </xf>
    <xf numFmtId="0" fontId="13" fillId="0" borderId="10" xfId="0" applyFont="1" applyBorder="1" applyAlignment="1">
      <alignment/>
    </xf>
    <xf numFmtId="1" fontId="13" fillId="0" borderId="11" xfId="0" applyNumberFormat="1" applyFont="1" applyBorder="1" applyAlignment="1">
      <alignment horizontal="center"/>
    </xf>
    <xf numFmtId="1" fontId="13" fillId="0" borderId="10" xfId="0" applyNumberFormat="1" applyFont="1" applyBorder="1" applyAlignment="1">
      <alignment horizontal="center"/>
    </xf>
    <xf numFmtId="0" fontId="13" fillId="33" borderId="11" xfId="0" applyFont="1" applyFill="1" applyBorder="1" applyAlignment="1">
      <alignment horizontal="center"/>
    </xf>
    <xf numFmtId="0" fontId="13" fillId="0" borderId="10" xfId="0" applyFont="1" applyBorder="1" applyAlignment="1">
      <alignment wrapText="1"/>
    </xf>
    <xf numFmtId="0" fontId="6" fillId="0" borderId="10" xfId="0" applyFont="1" applyBorder="1" applyAlignment="1">
      <alignment horizontal="center" wrapText="1"/>
    </xf>
    <xf numFmtId="0" fontId="14" fillId="0" borderId="10" xfId="0" applyFont="1" applyBorder="1" applyAlignment="1">
      <alignment horizontal="left" wrapText="1"/>
    </xf>
    <xf numFmtId="0" fontId="13" fillId="0" borderId="11" xfId="0" applyFont="1" applyBorder="1" applyAlignment="1">
      <alignment horizontal="center"/>
    </xf>
    <xf numFmtId="0" fontId="13" fillId="0" borderId="10" xfId="0" applyFont="1" applyBorder="1" applyAlignment="1">
      <alignment horizontal="center"/>
    </xf>
    <xf numFmtId="0" fontId="15" fillId="0" borderId="0" xfId="0" applyFont="1" applyAlignment="1">
      <alignment horizontal="left"/>
    </xf>
    <xf numFmtId="1" fontId="13" fillId="0" borderId="0" xfId="0" applyNumberFormat="1" applyFont="1" applyBorder="1" applyAlignment="1">
      <alignment horizontal="center"/>
    </xf>
    <xf numFmtId="1" fontId="13" fillId="0" borderId="0" xfId="0" applyNumberFormat="1" applyFont="1" applyBorder="1" applyAlignment="1">
      <alignment/>
    </xf>
    <xf numFmtId="1" fontId="13" fillId="0" borderId="10" xfId="0" applyNumberFormat="1" applyFont="1" applyBorder="1" applyAlignment="1">
      <alignment/>
    </xf>
    <xf numFmtId="0" fontId="2" fillId="0" borderId="10" xfId="0" applyFont="1" applyFill="1" applyBorder="1" applyAlignment="1">
      <alignment horizontal="center" wrapText="1"/>
    </xf>
    <xf numFmtId="0" fontId="13" fillId="0" borderId="10" xfId="0" applyFont="1" applyFill="1" applyBorder="1" applyAlignment="1">
      <alignment horizontal="center"/>
    </xf>
    <xf numFmtId="1" fontId="13" fillId="0" borderId="11" xfId="0" applyNumberFormat="1" applyFont="1" applyFill="1" applyBorder="1" applyAlignment="1">
      <alignment horizontal="center"/>
    </xf>
    <xf numFmtId="0" fontId="13" fillId="0" borderId="10" xfId="0" applyFont="1" applyFill="1" applyBorder="1" applyAlignment="1">
      <alignment horizontal="left"/>
    </xf>
    <xf numFmtId="0" fontId="13" fillId="0" borderId="10" xfId="0" applyFont="1" applyFill="1" applyBorder="1" applyAlignment="1">
      <alignment/>
    </xf>
    <xf numFmtId="0" fontId="2" fillId="0" borderId="10" xfId="0" applyFont="1" applyFill="1" applyBorder="1" applyAlignment="1">
      <alignment horizontal="left" wrapText="1"/>
    </xf>
    <xf numFmtId="0" fontId="15" fillId="0" borderId="10" xfId="0" applyFont="1" applyBorder="1" applyAlignment="1">
      <alignment/>
    </xf>
    <xf numFmtId="0" fontId="2" fillId="0" borderId="11" xfId="0" applyFont="1" applyBorder="1" applyAlignment="1">
      <alignment horizontal="left" wrapText="1"/>
    </xf>
    <xf numFmtId="0" fontId="16" fillId="0" borderId="10" xfId="0" applyFont="1" applyBorder="1" applyAlignment="1">
      <alignment/>
    </xf>
    <xf numFmtId="0" fontId="13" fillId="0" borderId="10" xfId="0" applyFont="1" applyBorder="1" applyAlignment="1">
      <alignment/>
    </xf>
    <xf numFmtId="0" fontId="6" fillId="0" borderId="15" xfId="0" applyFont="1" applyBorder="1" applyAlignment="1">
      <alignment horizontal="center" wrapText="1"/>
    </xf>
    <xf numFmtId="0" fontId="15" fillId="0" borderId="10" xfId="0" applyFont="1" applyBorder="1" applyAlignment="1">
      <alignment/>
    </xf>
    <xf numFmtId="0" fontId="13" fillId="0" borderId="10" xfId="0" applyFont="1" applyBorder="1" applyAlignment="1">
      <alignment/>
    </xf>
    <xf numFmtId="0" fontId="12" fillId="0" borderId="11" xfId="0" applyFont="1" applyBorder="1" applyAlignment="1">
      <alignment horizontal="center" wrapText="1"/>
    </xf>
    <xf numFmtId="0" fontId="15" fillId="0" borderId="0" xfId="0" applyFont="1" applyAlignment="1">
      <alignment horizontal="left"/>
    </xf>
    <xf numFmtId="1" fontId="13" fillId="0" borderId="11" xfId="0" applyNumberFormat="1" applyFont="1" applyBorder="1" applyAlignment="1">
      <alignment horizontal="center"/>
    </xf>
    <xf numFmtId="0" fontId="15" fillId="0" borderId="0" xfId="0" applyFont="1" applyFill="1" applyAlignment="1">
      <alignment horizontal="left"/>
    </xf>
    <xf numFmtId="0" fontId="15" fillId="0" borderId="0" xfId="0" applyFont="1" applyAlignment="1">
      <alignment/>
    </xf>
    <xf numFmtId="0" fontId="13" fillId="0" borderId="10" xfId="0" applyFont="1" applyBorder="1" applyAlignment="1">
      <alignment horizontal="right"/>
    </xf>
    <xf numFmtId="0" fontId="17" fillId="0" borderId="0" xfId="0" applyFont="1" applyAlignment="1">
      <alignment wrapText="1"/>
    </xf>
    <xf numFmtId="0" fontId="18" fillId="0" borderId="0" xfId="0" applyFont="1" applyAlignment="1">
      <alignment wrapText="1"/>
    </xf>
    <xf numFmtId="0" fontId="18" fillId="0" borderId="10" xfId="0" applyFont="1" applyBorder="1" applyAlignment="1">
      <alignment wrapText="1"/>
    </xf>
    <xf numFmtId="0" fontId="19" fillId="0" borderId="15" xfId="0" applyFont="1" applyBorder="1" applyAlignment="1">
      <alignment horizontal="center" vertical="top" wrapText="1"/>
    </xf>
    <xf numFmtId="0" fontId="14" fillId="0" borderId="15" xfId="0" applyFont="1" applyBorder="1" applyAlignment="1">
      <alignment horizontal="left"/>
    </xf>
    <xf numFmtId="0" fontId="0" fillId="0" borderId="11" xfId="0" applyBorder="1" applyAlignment="1">
      <alignment horizontal="center" wrapText="1"/>
    </xf>
    <xf numFmtId="0" fontId="0" fillId="0" borderId="10" xfId="0" applyBorder="1" applyAlignment="1">
      <alignment horizontal="center" wrapText="1"/>
    </xf>
    <xf numFmtId="0" fontId="20" fillId="0" borderId="10" xfId="0" applyFont="1" applyBorder="1" applyAlignment="1">
      <alignment vertical="top" wrapText="1"/>
    </xf>
    <xf numFmtId="0" fontId="13" fillId="0" borderId="11" xfId="0" applyFont="1" applyBorder="1" applyAlignment="1">
      <alignment horizontal="center"/>
    </xf>
    <xf numFmtId="0" fontId="19" fillId="0" borderId="10" xfId="0" applyFont="1" applyBorder="1" applyAlignment="1">
      <alignment horizontal="center" vertical="top" wrapText="1"/>
    </xf>
    <xf numFmtId="0" fontId="12" fillId="0" borderId="10" xfId="0" applyFont="1" applyBorder="1" applyAlignment="1">
      <alignment vertical="top" wrapText="1"/>
    </xf>
    <xf numFmtId="0" fontId="19" fillId="0" borderId="10" xfId="0" applyFont="1" applyBorder="1" applyAlignment="1">
      <alignment vertical="top" wrapText="1"/>
    </xf>
    <xf numFmtId="0" fontId="13" fillId="0" borderId="10" xfId="0" applyFont="1" applyBorder="1" applyAlignment="1">
      <alignment horizontal="left"/>
    </xf>
    <xf numFmtId="0" fontId="13" fillId="0" borderId="10" xfId="0" applyFont="1" applyBorder="1" applyAlignment="1">
      <alignment horizontal="left" wrapText="1"/>
    </xf>
    <xf numFmtId="0" fontId="21" fillId="0" borderId="10" xfId="0" applyFont="1" applyBorder="1" applyAlignment="1">
      <alignment horizontal="center"/>
    </xf>
    <xf numFmtId="0" fontId="22" fillId="0" borderId="10" xfId="0" applyFont="1" applyBorder="1" applyAlignment="1">
      <alignment/>
    </xf>
    <xf numFmtId="0" fontId="13" fillId="0" borderId="11" xfId="0" applyFont="1" applyBorder="1" applyAlignment="1">
      <alignment horizontal="left"/>
    </xf>
    <xf numFmtId="0" fontId="13" fillId="0" borderId="10" xfId="0" applyFont="1" applyBorder="1" applyAlignment="1">
      <alignment vertical="top"/>
    </xf>
    <xf numFmtId="0" fontId="0" fillId="0" borderId="10" xfId="0" applyBorder="1" applyAlignment="1">
      <alignment/>
    </xf>
    <xf numFmtId="2" fontId="13" fillId="0" borderId="10" xfId="0" applyNumberFormat="1" applyFont="1" applyBorder="1" applyAlignment="1">
      <alignment horizontal="center"/>
    </xf>
    <xf numFmtId="0" fontId="15" fillId="0" borderId="0" xfId="0" applyFont="1" applyAlignment="1">
      <alignment horizontal="center" wrapText="1"/>
    </xf>
    <xf numFmtId="0" fontId="0" fillId="0" borderId="11" xfId="0" applyBorder="1" applyAlignment="1">
      <alignment horizontal="left" vertical="center" wrapText="1"/>
    </xf>
    <xf numFmtId="0" fontId="2" fillId="0" borderId="11" xfId="0" applyFont="1" applyBorder="1" applyAlignment="1">
      <alignment vertical="center" wrapText="1"/>
    </xf>
    <xf numFmtId="0" fontId="2" fillId="0" borderId="10" xfId="0" applyFont="1" applyBorder="1" applyAlignment="1">
      <alignment vertical="center" wrapText="1"/>
    </xf>
    <xf numFmtId="0" fontId="13" fillId="0" borderId="0" xfId="0" applyFont="1" applyBorder="1" applyAlignment="1">
      <alignment/>
    </xf>
    <xf numFmtId="0" fontId="2" fillId="0" borderId="14" xfId="0" applyFont="1" applyBorder="1" applyAlignment="1">
      <alignment horizontal="center" wrapText="1"/>
    </xf>
    <xf numFmtId="49" fontId="13" fillId="0" borderId="10" xfId="0" applyNumberFormat="1" applyFont="1" applyBorder="1" applyAlignment="1">
      <alignment horizontal="right"/>
    </xf>
    <xf numFmtId="49" fontId="13" fillId="0" borderId="10" xfId="0" applyNumberFormat="1" applyFont="1" applyBorder="1" applyAlignment="1">
      <alignment horizontal="right" vertical="top"/>
    </xf>
    <xf numFmtId="0" fontId="0" fillId="0" borderId="10" xfId="0" applyBorder="1" applyAlignment="1">
      <alignment horizontal="center" vertical="center" wrapText="1"/>
    </xf>
    <xf numFmtId="1" fontId="0" fillId="0" borderId="10" xfId="0" applyNumberFormat="1" applyBorder="1" applyAlignment="1">
      <alignment horizontal="center" vertical="center" wrapText="1"/>
    </xf>
    <xf numFmtId="0" fontId="0" fillId="0" borderId="17" xfId="0" applyBorder="1" applyAlignment="1">
      <alignment horizontal="center" vertical="center" wrapText="1"/>
    </xf>
    <xf numFmtId="16" fontId="15" fillId="0" borderId="15" xfId="0" applyNumberFormat="1" applyFont="1" applyBorder="1" applyAlignment="1">
      <alignment horizontal="center"/>
    </xf>
    <xf numFmtId="0" fontId="25" fillId="0" borderId="12" xfId="0" applyFont="1" applyBorder="1" applyAlignment="1">
      <alignment horizontal="left"/>
    </xf>
    <xf numFmtId="0" fontId="26" fillId="0" borderId="15" xfId="0" applyFont="1" applyBorder="1" applyAlignment="1">
      <alignment horizontal="center"/>
    </xf>
    <xf numFmtId="0" fontId="26" fillId="0" borderId="14" xfId="0" applyFont="1" applyBorder="1" applyAlignment="1">
      <alignment horizontal="center"/>
    </xf>
    <xf numFmtId="0" fontId="27" fillId="0" borderId="13" xfId="0" applyFont="1" applyBorder="1" applyAlignment="1">
      <alignment horizontal="left"/>
    </xf>
    <xf numFmtId="0" fontId="26" fillId="0" borderId="20" xfId="0" applyFont="1" applyBorder="1" applyAlignment="1">
      <alignment horizontal="center"/>
    </xf>
    <xf numFmtId="0" fontId="28" fillId="0" borderId="0" xfId="0" applyFont="1" applyBorder="1" applyAlignment="1">
      <alignment horizontal="left"/>
    </xf>
    <xf numFmtId="0" fontId="26" fillId="0" borderId="16" xfId="0" applyFont="1" applyBorder="1" applyAlignment="1">
      <alignment horizontal="center"/>
    </xf>
    <xf numFmtId="0" fontId="26" fillId="0" borderId="13" xfId="0" applyFont="1" applyBorder="1" applyAlignment="1">
      <alignment horizontal="center"/>
    </xf>
    <xf numFmtId="0" fontId="13" fillId="0" borderId="16" xfId="0" applyFont="1" applyBorder="1" applyAlignment="1">
      <alignment/>
    </xf>
    <xf numFmtId="2" fontId="13" fillId="0" borderId="16" xfId="0" applyNumberFormat="1" applyFont="1" applyBorder="1" applyAlignment="1">
      <alignment horizontal="center"/>
    </xf>
    <xf numFmtId="0" fontId="26" fillId="0" borderId="0" xfId="0" applyFont="1" applyBorder="1" applyAlignment="1">
      <alignment horizontal="center"/>
    </xf>
    <xf numFmtId="0" fontId="29" fillId="0" borderId="0" xfId="0" applyFont="1" applyBorder="1" applyAlignment="1">
      <alignment/>
    </xf>
    <xf numFmtId="2" fontId="13" fillId="0" borderId="0" xfId="0" applyNumberFormat="1" applyFont="1" applyBorder="1" applyAlignment="1">
      <alignment horizontal="center"/>
    </xf>
    <xf numFmtId="0" fontId="30" fillId="0" borderId="0" xfId="0" applyFont="1" applyBorder="1" applyAlignment="1">
      <alignment horizontal="right"/>
    </xf>
    <xf numFmtId="0" fontId="26" fillId="0" borderId="10" xfId="0" applyFont="1" applyBorder="1" applyAlignment="1">
      <alignment horizontal="center"/>
    </xf>
    <xf numFmtId="0" fontId="13" fillId="0" borderId="0" xfId="0" applyFont="1" applyBorder="1" applyAlignment="1">
      <alignment horizontal="center"/>
    </xf>
    <xf numFmtId="0" fontId="13" fillId="0" borderId="11" xfId="0" applyFont="1" applyBorder="1" applyAlignment="1">
      <alignment horizontal="left"/>
    </xf>
    <xf numFmtId="0" fontId="13" fillId="0" borderId="21" xfId="0" applyFont="1" applyBorder="1" applyAlignment="1">
      <alignment horizontal="left"/>
    </xf>
    <xf numFmtId="2" fontId="13" fillId="0" borderId="15" xfId="0" applyNumberFormat="1" applyFont="1" applyBorder="1" applyAlignment="1">
      <alignment horizontal="center"/>
    </xf>
    <xf numFmtId="0" fontId="13" fillId="0" borderId="18" xfId="0" applyFont="1" applyBorder="1" applyAlignment="1">
      <alignment horizontal="left"/>
    </xf>
    <xf numFmtId="2" fontId="13" fillId="0" borderId="12" xfId="0" applyNumberFormat="1" applyFont="1" applyBorder="1" applyAlignment="1">
      <alignment horizontal="center"/>
    </xf>
    <xf numFmtId="2" fontId="13" fillId="0" borderId="22" xfId="0" applyNumberFormat="1" applyFont="1" applyBorder="1" applyAlignment="1">
      <alignment horizontal="center"/>
    </xf>
    <xf numFmtId="2" fontId="13" fillId="0" borderId="23" xfId="0" applyNumberFormat="1" applyFont="1" applyBorder="1" applyAlignment="1">
      <alignment horizontal="center"/>
    </xf>
    <xf numFmtId="2" fontId="13" fillId="0" borderId="14" xfId="0" applyNumberFormat="1" applyFont="1" applyBorder="1" applyAlignment="1">
      <alignment horizontal="center"/>
    </xf>
    <xf numFmtId="0" fontId="15" fillId="0" borderId="0" xfId="0" applyFont="1" applyBorder="1" applyAlignment="1">
      <alignment/>
    </xf>
    <xf numFmtId="0" fontId="13" fillId="0" borderId="15" xfId="0" applyFont="1" applyBorder="1" applyAlignment="1">
      <alignment horizontal="center"/>
    </xf>
    <xf numFmtId="0" fontId="30" fillId="0" borderId="11" xfId="0" applyFont="1" applyBorder="1" applyAlignment="1">
      <alignment horizontal="right"/>
    </xf>
    <xf numFmtId="0" fontId="30" fillId="0" borderId="21" xfId="0" applyFont="1" applyBorder="1" applyAlignment="1">
      <alignment horizontal="right"/>
    </xf>
    <xf numFmtId="0" fontId="26" fillId="0" borderId="21" xfId="0" applyFont="1" applyBorder="1" applyAlignment="1">
      <alignment horizontal="center"/>
    </xf>
    <xf numFmtId="0" fontId="26" fillId="0" borderId="21" xfId="0" applyFont="1" applyBorder="1" applyAlignment="1">
      <alignment/>
    </xf>
    <xf numFmtId="0" fontId="15" fillId="0" borderId="15" xfId="0" applyFont="1" applyBorder="1" applyAlignment="1">
      <alignment horizontal="center"/>
    </xf>
    <xf numFmtId="0" fontId="13" fillId="0" borderId="14" xfId="0" applyFont="1" applyBorder="1" applyAlignment="1">
      <alignment/>
    </xf>
    <xf numFmtId="0" fontId="26" fillId="0" borderId="10" xfId="0" applyFont="1" applyBorder="1" applyAlignment="1">
      <alignment horizontal="right"/>
    </xf>
    <xf numFmtId="0" fontId="13" fillId="0" borderId="10" xfId="0" applyFont="1" applyBorder="1" applyAlignment="1">
      <alignment horizontal="left"/>
    </xf>
    <xf numFmtId="0" fontId="15" fillId="0" borderId="10" xfId="0" applyFont="1" applyBorder="1" applyAlignment="1">
      <alignment horizontal="center"/>
    </xf>
    <xf numFmtId="0" fontId="30" fillId="0" borderId="11" xfId="0" applyFont="1" applyBorder="1" applyAlignment="1">
      <alignment horizontal="center"/>
    </xf>
    <xf numFmtId="0" fontId="30" fillId="0" borderId="21" xfId="0" applyFont="1" applyBorder="1" applyAlignment="1">
      <alignment horizontal="center"/>
    </xf>
    <xf numFmtId="0" fontId="26" fillId="0" borderId="0" xfId="0" applyFont="1" applyBorder="1" applyAlignment="1">
      <alignment horizontal="right"/>
    </xf>
    <xf numFmtId="0" fontId="15" fillId="0" borderId="11" xfId="0" applyFont="1" applyBorder="1" applyAlignment="1">
      <alignment/>
    </xf>
    <xf numFmtId="0" fontId="13" fillId="0" borderId="11" xfId="0" applyFont="1" applyBorder="1" applyAlignment="1">
      <alignment/>
    </xf>
    <xf numFmtId="0" fontId="15" fillId="0" borderId="16" xfId="0" applyFont="1" applyBorder="1" applyAlignment="1">
      <alignment horizontal="right"/>
    </xf>
    <xf numFmtId="0" fontId="13" fillId="0" borderId="12" xfId="0" applyFont="1" applyBorder="1" applyAlignment="1">
      <alignment/>
    </xf>
    <xf numFmtId="0" fontId="13" fillId="0" borderId="20" xfId="0" applyFont="1" applyBorder="1" applyAlignment="1">
      <alignment/>
    </xf>
    <xf numFmtId="0" fontId="13" fillId="0" borderId="13" xfId="0" applyFont="1" applyBorder="1" applyAlignment="1">
      <alignment/>
    </xf>
    <xf numFmtId="0" fontId="13" fillId="0" borderId="16" xfId="0" applyFont="1" applyBorder="1" applyAlignment="1">
      <alignment horizontal="right"/>
    </xf>
    <xf numFmtId="0" fontId="15" fillId="0" borderId="21" xfId="0" applyFont="1" applyBorder="1" applyAlignment="1">
      <alignment/>
    </xf>
    <xf numFmtId="2" fontId="13" fillId="0" borderId="13" xfId="0" applyNumberFormat="1" applyFont="1" applyBorder="1" applyAlignment="1">
      <alignment horizontal="center"/>
    </xf>
    <xf numFmtId="0" fontId="26" fillId="0" borderId="16" xfId="0" applyFont="1" applyBorder="1" applyAlignment="1">
      <alignment horizontal="right"/>
    </xf>
    <xf numFmtId="0" fontId="13" fillId="0" borderId="11" xfId="0" applyFont="1" applyBorder="1" applyAlignment="1">
      <alignment/>
    </xf>
    <xf numFmtId="0" fontId="0" fillId="0" borderId="16"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15" fillId="0" borderId="11" xfId="0" applyFont="1" applyBorder="1" applyAlignment="1">
      <alignment horizontal="right"/>
    </xf>
    <xf numFmtId="0" fontId="15" fillId="0" borderId="21" xfId="0" applyFont="1" applyBorder="1" applyAlignment="1">
      <alignment horizontal="right"/>
    </xf>
    <xf numFmtId="0" fontId="31" fillId="0" borderId="10" xfId="0" applyFont="1" applyBorder="1" applyAlignment="1">
      <alignment horizontal="center"/>
    </xf>
    <xf numFmtId="0" fontId="30" fillId="0" borderId="10" xfId="0" applyFont="1" applyBorder="1" applyAlignment="1">
      <alignment/>
    </xf>
    <xf numFmtId="0" fontId="30" fillId="0" borderId="21" xfId="0" applyFont="1" applyBorder="1" applyAlignment="1">
      <alignment/>
    </xf>
    <xf numFmtId="0" fontId="28" fillId="0" borderId="10" xfId="0" applyFont="1" applyBorder="1" applyAlignment="1">
      <alignment/>
    </xf>
    <xf numFmtId="0" fontId="13" fillId="0" borderId="21" xfId="0" applyFont="1" applyBorder="1" applyAlignment="1">
      <alignment/>
    </xf>
    <xf numFmtId="0" fontId="13" fillId="0" borderId="21" xfId="0" applyFont="1" applyBorder="1" applyAlignment="1">
      <alignment/>
    </xf>
    <xf numFmtId="0" fontId="28" fillId="0" borderId="16" xfId="0" applyFont="1" applyBorder="1" applyAlignment="1">
      <alignment/>
    </xf>
    <xf numFmtId="0" fontId="13" fillId="0" borderId="0" xfId="0" applyFont="1" applyBorder="1" applyAlignment="1">
      <alignment horizontal="left"/>
    </xf>
    <xf numFmtId="0" fontId="13" fillId="0" borderId="16" xfId="0" applyFont="1" applyBorder="1" applyAlignment="1">
      <alignment horizontal="center"/>
    </xf>
    <xf numFmtId="0" fontId="28" fillId="0" borderId="18" xfId="0" applyFont="1" applyBorder="1" applyAlignment="1">
      <alignment/>
    </xf>
    <xf numFmtId="0" fontId="13" fillId="0" borderId="14" xfId="0" applyFont="1" applyBorder="1" applyAlignment="1">
      <alignment horizontal="center"/>
    </xf>
    <xf numFmtId="0" fontId="28" fillId="0" borderId="23" xfId="0" applyFont="1" applyBorder="1" applyAlignment="1">
      <alignment/>
    </xf>
    <xf numFmtId="0" fontId="28" fillId="0" borderId="0" xfId="0" applyFont="1" applyBorder="1" applyAlignment="1">
      <alignment/>
    </xf>
    <xf numFmtId="0" fontId="28" fillId="0" borderId="21" xfId="0" applyFont="1" applyBorder="1" applyAlignment="1">
      <alignment/>
    </xf>
    <xf numFmtId="0" fontId="13" fillId="0" borderId="18" xfId="0" applyFont="1" applyBorder="1" applyAlignment="1">
      <alignment/>
    </xf>
    <xf numFmtId="0" fontId="13" fillId="0" borderId="23" xfId="0" applyFont="1" applyBorder="1" applyAlignment="1">
      <alignment/>
    </xf>
    <xf numFmtId="0" fontId="15" fillId="0" borderId="11" xfId="0" applyFont="1" applyBorder="1" applyAlignment="1">
      <alignment horizontal="center"/>
    </xf>
    <xf numFmtId="0" fontId="15" fillId="0" borderId="21" xfId="0" applyFont="1" applyBorder="1" applyAlignment="1">
      <alignment horizontal="center"/>
    </xf>
    <xf numFmtId="2" fontId="13" fillId="0" borderId="11" xfId="0" applyNumberFormat="1" applyFont="1" applyBorder="1" applyAlignment="1">
      <alignment horizontal="center"/>
    </xf>
    <xf numFmtId="2" fontId="13" fillId="0" borderId="20" xfId="0" applyNumberFormat="1" applyFont="1" applyBorder="1" applyAlignment="1">
      <alignment horizontal="center"/>
    </xf>
    <xf numFmtId="0" fontId="30" fillId="0" borderId="12" xfId="0" applyFont="1" applyBorder="1" applyAlignment="1">
      <alignment horizontal="center"/>
    </xf>
    <xf numFmtId="0" fontId="30" fillId="0" borderId="18" xfId="0" applyFont="1" applyBorder="1" applyAlignment="1">
      <alignment horizontal="center"/>
    </xf>
    <xf numFmtId="0" fontId="26" fillId="0" borderId="18" xfId="0" applyFont="1" applyBorder="1" applyAlignment="1">
      <alignment horizontal="center"/>
    </xf>
    <xf numFmtId="0" fontId="26" fillId="0" borderId="18" xfId="0" applyFont="1" applyBorder="1" applyAlignment="1">
      <alignment/>
    </xf>
    <xf numFmtId="0" fontId="15" fillId="0" borderId="14" xfId="0" applyFont="1" applyBorder="1" applyAlignment="1">
      <alignment horizontal="center"/>
    </xf>
    <xf numFmtId="0" fontId="30" fillId="0" borderId="13" xfId="0" applyFont="1" applyBorder="1" applyAlignment="1">
      <alignment horizontal="center"/>
    </xf>
    <xf numFmtId="0" fontId="30" fillId="0" borderId="23" xfId="0" applyFont="1" applyBorder="1" applyAlignment="1">
      <alignment horizontal="center"/>
    </xf>
    <xf numFmtId="0" fontId="26" fillId="0" borderId="23" xfId="0" applyFont="1" applyBorder="1" applyAlignment="1">
      <alignment horizontal="center"/>
    </xf>
    <xf numFmtId="0" fontId="26" fillId="0" borderId="23" xfId="0" applyFont="1" applyBorder="1" applyAlignment="1">
      <alignment/>
    </xf>
    <xf numFmtId="0" fontId="26" fillId="0" borderId="14" xfId="0" applyFont="1" applyBorder="1" applyAlignment="1">
      <alignment/>
    </xf>
    <xf numFmtId="0" fontId="0" fillId="0" borderId="12" xfId="0" applyBorder="1" applyAlignment="1">
      <alignment/>
    </xf>
    <xf numFmtId="0" fontId="13" fillId="0" borderId="15" xfId="0" applyFont="1" applyBorder="1" applyAlignment="1">
      <alignment/>
    </xf>
    <xf numFmtId="0" fontId="13" fillId="0" borderId="19" xfId="0" applyFont="1" applyBorder="1" applyAlignment="1">
      <alignment/>
    </xf>
    <xf numFmtId="2" fontId="13" fillId="0" borderId="19" xfId="0" applyNumberFormat="1" applyFont="1" applyBorder="1" applyAlignment="1">
      <alignment horizontal="center"/>
    </xf>
    <xf numFmtId="0" fontId="0" fillId="0" borderId="13" xfId="0" applyBorder="1" applyAlignment="1">
      <alignment/>
    </xf>
    <xf numFmtId="0" fontId="13" fillId="0" borderId="24" xfId="0" applyFont="1" applyBorder="1" applyAlignment="1">
      <alignment/>
    </xf>
    <xf numFmtId="2" fontId="13" fillId="0" borderId="24" xfId="0" applyNumberFormat="1" applyFont="1" applyBorder="1" applyAlignment="1">
      <alignment horizontal="center"/>
    </xf>
    <xf numFmtId="0" fontId="26" fillId="0" borderId="16" xfId="0" applyFont="1" applyBorder="1" applyAlignment="1">
      <alignment/>
    </xf>
    <xf numFmtId="0" fontId="26" fillId="0" borderId="24" xfId="0" applyFont="1" applyBorder="1" applyAlignment="1">
      <alignment/>
    </xf>
    <xf numFmtId="0" fontId="0" fillId="0" borderId="16" xfId="0" applyBorder="1" applyAlignment="1">
      <alignment horizontal="center"/>
    </xf>
    <xf numFmtId="2" fontId="13" fillId="0" borderId="18" xfId="0" applyNumberFormat="1" applyFont="1" applyBorder="1" applyAlignment="1">
      <alignment horizontal="center"/>
    </xf>
    <xf numFmtId="0" fontId="0" fillId="0" borderId="10" xfId="0" applyBorder="1" applyAlignment="1">
      <alignment horizontal="right"/>
    </xf>
    <xf numFmtId="0" fontId="19" fillId="0" borderId="0" xfId="0" applyFont="1" applyAlignment="1">
      <alignment horizontal="left" wrapText="1"/>
    </xf>
    <xf numFmtId="1" fontId="28" fillId="0" borderId="10" xfId="0" applyNumberFormat="1" applyFont="1" applyBorder="1" applyAlignment="1">
      <alignment horizontal="center"/>
    </xf>
    <xf numFmtId="1" fontId="26" fillId="0" borderId="14" xfId="0" applyNumberFormat="1" applyFont="1" applyBorder="1" applyAlignment="1">
      <alignment horizontal="center"/>
    </xf>
    <xf numFmtId="0" fontId="31" fillId="0" borderId="12" xfId="0" applyFont="1" applyBorder="1" applyAlignment="1">
      <alignment horizontal="left"/>
    </xf>
    <xf numFmtId="0" fontId="0" fillId="0" borderId="19" xfId="0" applyBorder="1" applyAlignment="1">
      <alignment/>
    </xf>
    <xf numFmtId="0" fontId="30" fillId="0" borderId="20" xfId="0" applyFont="1" applyBorder="1" applyAlignment="1">
      <alignment/>
    </xf>
    <xf numFmtId="0" fontId="0" fillId="0" borderId="24" xfId="0" applyBorder="1" applyAlignment="1">
      <alignment/>
    </xf>
    <xf numFmtId="0" fontId="30" fillId="0" borderId="13" xfId="0" applyFont="1" applyBorder="1" applyAlignment="1">
      <alignment/>
    </xf>
    <xf numFmtId="0" fontId="0" fillId="0" borderId="22" xfId="0" applyBorder="1" applyAlignment="1">
      <alignment/>
    </xf>
    <xf numFmtId="0" fontId="2" fillId="0" borderId="14" xfId="0" applyFont="1" applyBorder="1" applyAlignment="1">
      <alignment horizontal="left" wrapText="1"/>
    </xf>
    <xf numFmtId="0" fontId="2" fillId="0" borderId="0" xfId="0" applyFont="1" applyBorder="1" applyAlignment="1">
      <alignment horizontal="left" wrapText="1"/>
    </xf>
    <xf numFmtId="0" fontId="2" fillId="0" borderId="0" xfId="0" applyFont="1" applyBorder="1" applyAlignment="1">
      <alignment horizontal="center" wrapText="1"/>
    </xf>
    <xf numFmtId="0" fontId="2" fillId="0" borderId="18" xfId="0" applyFont="1" applyBorder="1" applyAlignment="1">
      <alignment horizontal="left" wrapText="1"/>
    </xf>
    <xf numFmtId="0" fontId="2" fillId="0" borderId="18" xfId="0" applyFont="1" applyBorder="1" applyAlignment="1">
      <alignment horizontal="center" wrapText="1"/>
    </xf>
    <xf numFmtId="0" fontId="2" fillId="0" borderId="24" xfId="0" applyFont="1" applyBorder="1" applyAlignment="1">
      <alignment horizontal="left" wrapText="1"/>
    </xf>
    <xf numFmtId="0" fontId="2" fillId="0" borderId="23" xfId="0" applyFont="1" applyBorder="1" applyAlignment="1">
      <alignment horizontal="left" wrapText="1"/>
    </xf>
    <xf numFmtId="0" fontId="2" fillId="0" borderId="23" xfId="0" applyFont="1" applyBorder="1" applyAlignment="1">
      <alignment horizontal="center" wrapText="1"/>
    </xf>
    <xf numFmtId="0" fontId="2" fillId="0" borderId="22" xfId="0" applyFont="1" applyBorder="1" applyAlignment="1">
      <alignment horizontal="left" wrapText="1"/>
    </xf>
    <xf numFmtId="0" fontId="15" fillId="0" borderId="11" xfId="0" applyFont="1" applyBorder="1" applyAlignment="1">
      <alignment horizontal="left"/>
    </xf>
    <xf numFmtId="0" fontId="0" fillId="0" borderId="17" xfId="0" applyBorder="1" applyAlignment="1">
      <alignment/>
    </xf>
    <xf numFmtId="0" fontId="2" fillId="0" borderId="21" xfId="0" applyFont="1" applyBorder="1" applyAlignment="1">
      <alignment horizontal="center" wrapText="1"/>
    </xf>
    <xf numFmtId="0" fontId="2" fillId="0" borderId="17" xfId="0" applyFont="1" applyBorder="1" applyAlignment="1">
      <alignment horizontal="left" wrapText="1"/>
    </xf>
    <xf numFmtId="183" fontId="12" fillId="0" borderId="10" xfId="0" applyNumberFormat="1" applyFont="1" applyBorder="1" applyAlignment="1">
      <alignment vertical="center" wrapText="1"/>
    </xf>
    <xf numFmtId="49" fontId="12" fillId="0" borderId="10" xfId="0" applyNumberFormat="1" applyFont="1" applyBorder="1" applyAlignment="1">
      <alignment vertical="center" wrapText="1"/>
    </xf>
    <xf numFmtId="0" fontId="0" fillId="0" borderId="10" xfId="0" applyBorder="1" applyAlignment="1">
      <alignment vertical="top" wrapText="1"/>
    </xf>
    <xf numFmtId="0" fontId="0" fillId="0" borderId="10" xfId="0" applyBorder="1" applyAlignment="1">
      <alignment horizontal="center" vertical="top" wrapText="1"/>
    </xf>
    <xf numFmtId="2" fontId="0" fillId="0" borderId="10" xfId="0" applyNumberFormat="1" applyBorder="1" applyAlignment="1">
      <alignment vertical="top" wrapText="1"/>
    </xf>
    <xf numFmtId="0" fontId="7" fillId="0" borderId="10" xfId="0" applyFont="1" applyBorder="1" applyAlignment="1">
      <alignment vertical="top" wrapText="1"/>
    </xf>
    <xf numFmtId="0" fontId="32" fillId="0" borderId="10" xfId="0" applyFont="1" applyBorder="1" applyAlignment="1">
      <alignment wrapText="1"/>
    </xf>
    <xf numFmtId="9" fontId="33" fillId="0" borderId="10" xfId="55" applyFont="1" applyBorder="1" applyAlignment="1">
      <alignment wrapText="1"/>
    </xf>
    <xf numFmtId="49" fontId="6" fillId="0" borderId="10" xfId="0" applyNumberFormat="1" applyFont="1" applyBorder="1" applyAlignment="1">
      <alignment horizontal="left" vertical="center" wrapText="1"/>
    </xf>
    <xf numFmtId="1" fontId="2" fillId="0" borderId="10" xfId="0" applyNumberFormat="1" applyFont="1" applyFill="1" applyBorder="1" applyAlignment="1">
      <alignment horizontal="left" vertical="center" wrapText="1"/>
    </xf>
    <xf numFmtId="0" fontId="34" fillId="0" borderId="10" xfId="0" applyFont="1" applyFill="1" applyBorder="1" applyAlignment="1">
      <alignment horizontal="left" vertical="center" wrapText="1"/>
    </xf>
    <xf numFmtId="0" fontId="34" fillId="0" borderId="10" xfId="0" applyFont="1" applyFill="1" applyBorder="1" applyAlignment="1">
      <alignment vertical="top" wrapText="1"/>
    </xf>
    <xf numFmtId="181" fontId="2" fillId="0" borderId="10" xfId="0" applyNumberFormat="1" applyFont="1" applyBorder="1" applyAlignment="1">
      <alignment horizontal="left" wrapText="1"/>
    </xf>
    <xf numFmtId="181" fontId="2" fillId="0" borderId="10" xfId="0" applyNumberFormat="1" applyFont="1" applyFill="1" applyBorder="1" applyAlignment="1">
      <alignment horizontal="left" vertical="center" wrapText="1"/>
    </xf>
    <xf numFmtId="181" fontId="2" fillId="0" borderId="10" xfId="0" applyNumberFormat="1" applyFont="1" applyFill="1" applyBorder="1" applyAlignment="1">
      <alignment horizontal="center" vertical="center" wrapText="1"/>
    </xf>
    <xf numFmtId="0" fontId="34" fillId="0" borderId="10" xfId="0" applyFont="1" applyFill="1" applyBorder="1" applyAlignment="1">
      <alignment horizontal="left" vertical="top" wrapText="1"/>
    </xf>
    <xf numFmtId="0" fontId="34" fillId="0" borderId="10" xfId="0" applyFont="1" applyFill="1" applyBorder="1" applyAlignment="1">
      <alignment horizontal="center" vertical="center" wrapText="1"/>
    </xf>
    <xf numFmtId="181" fontId="34" fillId="0" borderId="10"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Fill="1" applyBorder="1" applyAlignment="1">
      <alignment horizontal="center" vertical="center" wrapText="1"/>
    </xf>
    <xf numFmtId="0" fontId="28" fillId="0" borderId="15" xfId="0" applyFont="1" applyBorder="1" applyAlignment="1">
      <alignment horizontal="left"/>
    </xf>
    <xf numFmtId="0" fontId="28" fillId="0" borderId="16" xfId="0" applyFont="1" applyBorder="1" applyAlignment="1">
      <alignment horizontal="left"/>
    </xf>
    <xf numFmtId="0" fontId="13" fillId="0" borderId="23" xfId="0" applyFont="1" applyBorder="1" applyAlignment="1">
      <alignment horizontal="left"/>
    </xf>
    <xf numFmtId="0" fontId="13" fillId="0" borderId="15" xfId="0" applyFont="1" applyBorder="1" applyAlignment="1">
      <alignment horizontal="left"/>
    </xf>
    <xf numFmtId="0" fontId="13" fillId="0" borderId="11" xfId="0" applyFont="1" applyBorder="1" applyAlignment="1">
      <alignment/>
    </xf>
    <xf numFmtId="0" fontId="13" fillId="0" borderId="13" xfId="0" applyFont="1" applyBorder="1" applyAlignment="1">
      <alignment horizontal="center"/>
    </xf>
    <xf numFmtId="0" fontId="28" fillId="0" borderId="15" xfId="0" applyFont="1" applyBorder="1" applyAlignment="1">
      <alignment/>
    </xf>
    <xf numFmtId="0" fontId="28" fillId="0" borderId="14" xfId="0" applyFont="1" applyBorder="1" applyAlignment="1">
      <alignment horizontal="center"/>
    </xf>
    <xf numFmtId="0" fontId="13" fillId="0" borderId="20" xfId="0" applyFont="1" applyBorder="1" applyAlignment="1">
      <alignment horizontal="center"/>
    </xf>
    <xf numFmtId="0" fontId="2" fillId="0" borderId="14" xfId="0" applyFont="1" applyBorder="1" applyAlignment="1">
      <alignment horizontal="left" vertical="top" wrapText="1"/>
    </xf>
    <xf numFmtId="0" fontId="7" fillId="0" borderId="14" xfId="0" applyFont="1" applyBorder="1" applyAlignment="1">
      <alignment horizontal="center" vertical="top" wrapText="1"/>
    </xf>
    <xf numFmtId="2" fontId="2" fillId="33" borderId="10" xfId="0" applyNumberFormat="1" applyFont="1" applyFill="1" applyBorder="1" applyAlignment="1">
      <alignment horizontal="left" wrapText="1"/>
    </xf>
    <xf numFmtId="0" fontId="2" fillId="33" borderId="10" xfId="0" applyFont="1" applyFill="1" applyBorder="1" applyAlignment="1">
      <alignment horizontal="left"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181" fontId="2" fillId="0" borderId="10" xfId="0" applyNumberFormat="1" applyFont="1" applyBorder="1" applyAlignment="1">
      <alignment horizontal="left" vertical="center" wrapText="1"/>
    </xf>
    <xf numFmtId="2" fontId="2" fillId="0" borderId="10" xfId="0" applyNumberFormat="1" applyFont="1" applyFill="1" applyBorder="1" applyAlignment="1">
      <alignment horizontal="left" vertical="center" wrapText="1"/>
    </xf>
    <xf numFmtId="0" fontId="7" fillId="0" borderId="10" xfId="0" applyFont="1" applyBorder="1" applyAlignment="1">
      <alignment horizontal="center" vertical="top" wrapText="1"/>
    </xf>
    <xf numFmtId="0" fontId="0" fillId="33" borderId="10" xfId="0" applyFill="1" applyBorder="1" applyAlignment="1">
      <alignment vertical="top" wrapText="1"/>
    </xf>
    <xf numFmtId="2" fontId="2" fillId="33" borderId="14" xfId="0" applyNumberFormat="1" applyFont="1" applyFill="1" applyBorder="1" applyAlignment="1">
      <alignment horizontal="center" wrapText="1"/>
    </xf>
    <xf numFmtId="0" fontId="2" fillId="33" borderId="10" xfId="0" applyFont="1" applyFill="1" applyBorder="1" applyAlignment="1">
      <alignment horizontal="center" wrapText="1"/>
    </xf>
    <xf numFmtId="43" fontId="2" fillId="0" borderId="10" xfId="0" applyNumberFormat="1" applyFont="1" applyFill="1" applyBorder="1" applyAlignment="1">
      <alignment horizontal="left" vertical="center" wrapText="1"/>
    </xf>
    <xf numFmtId="43" fontId="2" fillId="0" borderId="10" xfId="0" applyNumberFormat="1" applyFont="1" applyFill="1" applyBorder="1" applyAlignment="1">
      <alignment horizontal="center" wrapText="1"/>
    </xf>
    <xf numFmtId="2" fontId="2" fillId="33" borderId="14" xfId="0" applyNumberFormat="1" applyFont="1" applyFill="1" applyBorder="1" applyAlignment="1">
      <alignment horizontal="center" vertical="center" wrapText="1"/>
    </xf>
    <xf numFmtId="189" fontId="2" fillId="0" borderId="10" xfId="0" applyNumberFormat="1" applyFont="1" applyBorder="1" applyAlignment="1">
      <alignment horizontal="left" vertical="center" wrapText="1"/>
    </xf>
    <xf numFmtId="189" fontId="2" fillId="0" borderId="10" xfId="0" applyNumberFormat="1" applyFont="1" applyBorder="1" applyAlignment="1">
      <alignment horizontal="center" wrapText="1"/>
    </xf>
    <xf numFmtId="189" fontId="2" fillId="0" borderId="15" xfId="0" applyNumberFormat="1" applyFont="1" applyFill="1" applyBorder="1" applyAlignment="1">
      <alignment horizontal="right" vertical="center" wrapText="1"/>
    </xf>
    <xf numFmtId="189" fontId="2" fillId="0" borderId="14" xfId="0" applyNumberFormat="1" applyFont="1" applyFill="1" applyBorder="1" applyAlignment="1">
      <alignment horizontal="right" wrapText="1"/>
    </xf>
    <xf numFmtId="189" fontId="2" fillId="0" borderId="10" xfId="0" applyNumberFormat="1" applyFont="1" applyFill="1" applyBorder="1" applyAlignment="1">
      <alignment horizontal="right" wrapText="1"/>
    </xf>
    <xf numFmtId="189" fontId="2" fillId="0" borderId="10" xfId="0" applyNumberFormat="1" applyFont="1" applyFill="1" applyBorder="1" applyAlignment="1">
      <alignment horizontal="right" vertical="center" wrapText="1"/>
    </xf>
    <xf numFmtId="189" fontId="2" fillId="0" borderId="14" xfId="0" applyNumberFormat="1" applyFont="1" applyFill="1" applyBorder="1" applyAlignment="1">
      <alignment horizontal="right" vertical="center" wrapText="1"/>
    </xf>
    <xf numFmtId="43" fontId="2" fillId="0" borderId="15" xfId="0" applyNumberFormat="1" applyFont="1" applyFill="1" applyBorder="1" applyAlignment="1">
      <alignment horizontal="center" vertical="top" wrapText="1"/>
    </xf>
    <xf numFmtId="0" fontId="2" fillId="0" borderId="14" xfId="0" applyFont="1" applyFill="1" applyBorder="1" applyAlignment="1">
      <alignment horizontal="center" vertical="top" wrapText="1"/>
    </xf>
    <xf numFmtId="189" fontId="2"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wrapText="1"/>
    </xf>
    <xf numFmtId="1" fontId="2" fillId="0" borderId="10" xfId="0" applyNumberFormat="1" applyFont="1" applyBorder="1" applyAlignment="1">
      <alignment horizontal="center" wrapText="1"/>
    </xf>
    <xf numFmtId="1"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left" vertical="center" wrapText="1"/>
    </xf>
    <xf numFmtId="1" fontId="0" fillId="0" borderId="15" xfId="0" applyNumberFormat="1" applyBorder="1" applyAlignment="1">
      <alignment horizontal="center" vertical="center" wrapText="1"/>
    </xf>
    <xf numFmtId="1" fontId="0" fillId="0" borderId="14" xfId="0" applyNumberFormat="1" applyBorder="1" applyAlignment="1">
      <alignment horizontal="center" vertical="center" wrapText="1"/>
    </xf>
    <xf numFmtId="0" fontId="0" fillId="0" borderId="20" xfId="0" applyBorder="1" applyAlignment="1">
      <alignment horizontal="center"/>
    </xf>
    <xf numFmtId="1" fontId="0" fillId="0" borderId="16" xfId="0" applyNumberFormat="1" applyBorder="1" applyAlignment="1">
      <alignment horizontal="center" vertical="center"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1" fontId="0" fillId="0" borderId="13" xfId="0" applyNumberFormat="1" applyBorder="1" applyAlignment="1">
      <alignment horizontal="center" vertical="center" wrapText="1"/>
    </xf>
    <xf numFmtId="0" fontId="0" fillId="0" borderId="17" xfId="0" applyBorder="1" applyAlignment="1">
      <alignment vertical="top" wrapText="1"/>
    </xf>
    <xf numFmtId="0" fontId="38" fillId="0" borderId="10" xfId="0" applyFont="1" applyBorder="1" applyAlignment="1">
      <alignment vertical="top" wrapText="1"/>
    </xf>
    <xf numFmtId="0" fontId="38" fillId="33" borderId="10" xfId="0" applyFont="1" applyFill="1" applyBorder="1" applyAlignment="1">
      <alignment vertical="top" wrapText="1"/>
    </xf>
    <xf numFmtId="2" fontId="38" fillId="0" borderId="10" xfId="0" applyNumberFormat="1" applyFont="1" applyBorder="1" applyAlignment="1">
      <alignment vertical="top" wrapText="1"/>
    </xf>
    <xf numFmtId="181" fontId="0" fillId="0" borderId="10" xfId="0" applyNumberFormat="1" applyBorder="1" applyAlignment="1">
      <alignment vertical="top" wrapText="1"/>
    </xf>
    <xf numFmtId="0" fontId="39" fillId="0" borderId="20" xfId="0" applyFont="1" applyBorder="1" applyAlignment="1">
      <alignment/>
    </xf>
    <xf numFmtId="0" fontId="31" fillId="0" borderId="20" xfId="0" applyFont="1" applyBorder="1" applyAlignment="1">
      <alignment/>
    </xf>
    <xf numFmtId="0" fontId="0" fillId="0" borderId="16" xfId="0" applyBorder="1" applyAlignment="1">
      <alignment horizontal="right"/>
    </xf>
    <xf numFmtId="0" fontId="13" fillId="0" borderId="20" xfId="0" applyFont="1" applyBorder="1" applyAlignment="1">
      <alignment wrapText="1"/>
    </xf>
    <xf numFmtId="49" fontId="0" fillId="0" borderId="16" xfId="0" applyNumberFormat="1" applyBorder="1" applyAlignment="1">
      <alignment horizontal="right"/>
    </xf>
    <xf numFmtId="0" fontId="13" fillId="0" borderId="20" xfId="0" applyFont="1" applyFill="1" applyBorder="1" applyAlignment="1">
      <alignment wrapText="1"/>
    </xf>
    <xf numFmtId="0" fontId="13" fillId="0" borderId="14" xfId="0" applyFont="1" applyBorder="1" applyAlignment="1">
      <alignment wrapText="1"/>
    </xf>
    <xf numFmtId="1" fontId="2" fillId="0" borderId="10" xfId="0" applyNumberFormat="1" applyFont="1" applyBorder="1" applyAlignment="1">
      <alignment horizontal="left" wrapText="1"/>
    </xf>
    <xf numFmtId="49" fontId="2" fillId="0" borderId="11" xfId="0" applyNumberFormat="1" applyFont="1" applyFill="1" applyBorder="1" applyAlignment="1">
      <alignment horizontal="left" vertical="center" wrapText="1"/>
    </xf>
    <xf numFmtId="190" fontId="2" fillId="0" borderId="10" xfId="0" applyNumberFormat="1" applyFont="1" applyFill="1" applyBorder="1" applyAlignment="1">
      <alignment horizontal="center" wrapText="1"/>
    </xf>
    <xf numFmtId="190" fontId="2" fillId="0" borderId="10" xfId="0" applyNumberFormat="1" applyFont="1" applyFill="1" applyBorder="1" applyAlignment="1">
      <alignment horizontal="center" vertical="center" wrapText="1"/>
    </xf>
    <xf numFmtId="0" fontId="2" fillId="0" borderId="0" xfId="0" applyFont="1" applyAlignment="1">
      <alignment horizontal="center" wrapText="1"/>
    </xf>
    <xf numFmtId="0" fontId="8" fillId="0" borderId="0" xfId="0" applyFont="1" applyAlignment="1">
      <alignment horizontal="center" wrapText="1"/>
    </xf>
    <xf numFmtId="0" fontId="9" fillId="0" borderId="0" xfId="0" applyFont="1" applyBorder="1" applyAlignment="1">
      <alignment horizontal="center" vertical="center" wrapText="1"/>
    </xf>
    <xf numFmtId="0" fontId="11" fillId="0" borderId="21" xfId="0" applyFont="1" applyBorder="1" applyAlignment="1">
      <alignment horizontal="center" wrapText="1"/>
    </xf>
    <xf numFmtId="0" fontId="11" fillId="0" borderId="0" xfId="0" applyFont="1" applyAlignment="1">
      <alignment horizontal="left" wrapText="1"/>
    </xf>
    <xf numFmtId="0" fontId="11" fillId="0" borderId="23" xfId="0" applyFont="1" applyBorder="1" applyAlignment="1">
      <alignment horizontal="center" wrapText="1"/>
    </xf>
    <xf numFmtId="0" fontId="8" fillId="0" borderId="18" xfId="0" applyFont="1" applyBorder="1" applyAlignment="1">
      <alignment horizontal="center" vertical="center" wrapText="1"/>
    </xf>
    <xf numFmtId="0" fontId="11" fillId="0" borderId="0" xfId="0" applyFont="1" applyAlignment="1">
      <alignment horizontal="left"/>
    </xf>
    <xf numFmtId="0" fontId="35" fillId="0" borderId="23" xfId="0" applyFont="1" applyBorder="1" applyAlignment="1">
      <alignment horizontal="center" wrapText="1"/>
    </xf>
    <xf numFmtId="0" fontId="36" fillId="0" borderId="23" xfId="0" applyFont="1" applyBorder="1" applyAlignment="1">
      <alignment horizontal="center" vertical="center" wrapText="1"/>
    </xf>
    <xf numFmtId="0" fontId="11" fillId="0" borderId="0" xfId="0" applyFont="1" applyAlignment="1">
      <alignment horizontal="center" wrapText="1"/>
    </xf>
    <xf numFmtId="0" fontId="8" fillId="0" borderId="18" xfId="0" applyFont="1" applyBorder="1" applyAlignment="1">
      <alignment horizont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49" fontId="11" fillId="0" borderId="21" xfId="0" applyNumberFormat="1" applyFont="1" applyBorder="1" applyAlignment="1">
      <alignment horizontal="center" wrapText="1"/>
    </xf>
    <xf numFmtId="0" fontId="11" fillId="0" borderId="23" xfId="0" applyFont="1" applyBorder="1" applyAlignment="1">
      <alignment horizontal="left" wrapText="1"/>
    </xf>
    <xf numFmtId="0" fontId="2" fillId="0" borderId="11" xfId="0" applyFont="1" applyBorder="1" applyAlignment="1">
      <alignment horizontal="left" vertical="center" wrapText="1"/>
    </xf>
    <xf numFmtId="0" fontId="2" fillId="0" borderId="21" xfId="0" applyFont="1" applyBorder="1" applyAlignment="1">
      <alignment horizontal="left" vertical="center" wrapText="1"/>
    </xf>
    <xf numFmtId="0" fontId="2" fillId="0" borderId="17" xfId="0" applyFont="1" applyBorder="1" applyAlignment="1">
      <alignment horizontal="left" vertical="center" wrapText="1"/>
    </xf>
    <xf numFmtId="0" fontId="2" fillId="0" borderId="11" xfId="0" applyFont="1" applyBorder="1" applyAlignment="1">
      <alignment vertical="center" wrapText="1"/>
    </xf>
    <xf numFmtId="0" fontId="2" fillId="0" borderId="21" xfId="0" applyFont="1" applyBorder="1" applyAlignment="1">
      <alignment vertical="center" wrapText="1"/>
    </xf>
    <xf numFmtId="0" fontId="2" fillId="0" borderId="17" xfId="0" applyFont="1" applyBorder="1" applyAlignment="1">
      <alignment vertical="center" wrapText="1"/>
    </xf>
    <xf numFmtId="0" fontId="2" fillId="0" borderId="10" xfId="0" applyFont="1" applyFill="1" applyBorder="1" applyAlignment="1">
      <alignment horizontal="center" vertical="center" wrapText="1"/>
    </xf>
    <xf numFmtId="0" fontId="6" fillId="0" borderId="11" xfId="0" applyFont="1" applyBorder="1" applyAlignment="1">
      <alignment horizontal="left" vertical="center" wrapText="1"/>
    </xf>
    <xf numFmtId="0" fontId="6" fillId="0" borderId="21" xfId="0" applyFont="1" applyBorder="1" applyAlignment="1">
      <alignment horizontal="left" vertical="center" wrapText="1"/>
    </xf>
    <xf numFmtId="0" fontId="6" fillId="0" borderId="17"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8" xfId="0" applyFont="1" applyBorder="1" applyAlignment="1">
      <alignment horizontal="left" vertical="center" wrapText="1"/>
    </xf>
    <xf numFmtId="0" fontId="2" fillId="0" borderId="11"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34" fillId="0" borderId="11" xfId="0" applyFont="1" applyFill="1" applyBorder="1" applyAlignment="1">
      <alignment horizontal="left" vertical="top" wrapText="1"/>
    </xf>
    <xf numFmtId="0" fontId="34" fillId="0" borderId="21" xfId="0" applyFont="1" applyFill="1" applyBorder="1" applyAlignment="1">
      <alignment horizontal="left" vertical="top" wrapText="1"/>
    </xf>
    <xf numFmtId="0" fontId="34" fillId="0" borderId="17" xfId="0" applyFont="1" applyFill="1" applyBorder="1" applyAlignment="1">
      <alignment horizontal="left" vertical="top" wrapText="1"/>
    </xf>
    <xf numFmtId="189" fontId="2" fillId="0" borderId="11" xfId="0" applyNumberFormat="1" applyFont="1" applyFill="1" applyBorder="1" applyAlignment="1">
      <alignment horizontal="right" vertical="center" wrapText="1"/>
    </xf>
    <xf numFmtId="189" fontId="2" fillId="0" borderId="17" xfId="0" applyNumberFormat="1" applyFont="1" applyFill="1" applyBorder="1" applyAlignment="1">
      <alignment horizontal="right" vertical="center" wrapText="1"/>
    </xf>
    <xf numFmtId="0" fontId="2" fillId="33" borderId="11" xfId="0" applyFont="1" applyFill="1" applyBorder="1" applyAlignment="1">
      <alignment horizontal="center" vertical="center" wrapText="1"/>
    </xf>
    <xf numFmtId="0" fontId="2" fillId="33" borderId="17" xfId="0" applyFont="1" applyFill="1" applyBorder="1" applyAlignment="1">
      <alignment horizontal="center" vertical="center" wrapText="1"/>
    </xf>
    <xf numFmtId="189" fontId="2" fillId="0" borderId="10"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43" fontId="2" fillId="0" borderId="11" xfId="0" applyNumberFormat="1" applyFont="1" applyFill="1" applyBorder="1" applyAlignment="1">
      <alignment horizontal="center" vertical="center" wrapText="1"/>
    </xf>
    <xf numFmtId="43" fontId="2" fillId="0" borderId="17"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21" xfId="0" applyFont="1" applyFill="1" applyBorder="1" applyAlignment="1">
      <alignment horizontal="left" vertical="center" wrapText="1"/>
    </xf>
    <xf numFmtId="2" fontId="2" fillId="0" borderId="12" xfId="0" applyNumberFormat="1" applyFont="1" applyBorder="1" applyAlignment="1">
      <alignment horizontal="center" vertical="top" wrapText="1"/>
    </xf>
    <xf numFmtId="2" fontId="2" fillId="0" borderId="19" xfId="0" applyNumberFormat="1" applyFont="1" applyBorder="1" applyAlignment="1">
      <alignment horizontal="center" vertical="top" wrapText="1"/>
    </xf>
    <xf numFmtId="2" fontId="2" fillId="33" borderId="12" xfId="0" applyNumberFormat="1" applyFont="1" applyFill="1" applyBorder="1" applyAlignment="1">
      <alignment horizontal="center" vertical="top" wrapText="1"/>
    </xf>
    <xf numFmtId="2" fontId="2" fillId="33" borderId="19" xfId="0" applyNumberFormat="1"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3" borderId="22" xfId="0" applyFont="1" applyFill="1" applyBorder="1" applyAlignment="1">
      <alignment horizontal="center" vertical="top" wrapText="1"/>
    </xf>
    <xf numFmtId="2" fontId="2" fillId="33" borderId="11" xfId="0" applyNumberFormat="1" applyFont="1" applyFill="1" applyBorder="1" applyAlignment="1">
      <alignment horizontal="center" vertical="center" wrapText="1"/>
    </xf>
    <xf numFmtId="2" fontId="2" fillId="33" borderId="17" xfId="0" applyNumberFormat="1" applyFont="1" applyFill="1" applyBorder="1" applyAlignment="1">
      <alignment horizontal="center" vertical="center" wrapText="1"/>
    </xf>
    <xf numFmtId="0" fontId="2" fillId="0" borderId="15" xfId="0" applyFont="1" applyBorder="1" applyAlignment="1">
      <alignment horizontal="center" vertical="top" wrapText="1"/>
    </xf>
    <xf numFmtId="0" fontId="2" fillId="0" borderId="14" xfId="0" applyFont="1" applyBorder="1" applyAlignment="1">
      <alignment horizontal="center" vertical="top"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183" fontId="12" fillId="0" borderId="15" xfId="0" applyNumberFormat="1" applyFont="1" applyBorder="1" applyAlignment="1">
      <alignment horizontal="center" vertical="center" wrapText="1"/>
    </xf>
    <xf numFmtId="183" fontId="12" fillId="0" borderId="16"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2" fillId="0" borderId="13" xfId="0" applyFont="1" applyBorder="1" applyAlignment="1">
      <alignment horizontal="left" vertical="center" wrapText="1"/>
    </xf>
    <xf numFmtId="0" fontId="2" fillId="0" borderId="23" xfId="0" applyFont="1" applyBorder="1" applyAlignment="1">
      <alignment horizontal="left" vertical="center" wrapText="1"/>
    </xf>
    <xf numFmtId="0" fontId="2" fillId="0" borderId="22"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33" borderId="10" xfId="0" applyFont="1" applyFill="1" applyBorder="1" applyAlignment="1">
      <alignment horizontal="center" vertical="center" wrapText="1"/>
    </xf>
    <xf numFmtId="2" fontId="2" fillId="0" borderId="11"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top" wrapText="1"/>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2" fillId="0" borderId="19" xfId="0" applyFont="1" applyBorder="1" applyAlignment="1">
      <alignment horizontal="center" vertical="top"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49" fontId="2" fillId="0" borderId="15" xfId="0" applyNumberFormat="1"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1" fontId="2" fillId="0" borderId="11" xfId="0" applyNumberFormat="1"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1" xfId="0" applyFont="1" applyBorder="1" applyAlignment="1">
      <alignment horizontal="center" wrapText="1"/>
    </xf>
    <xf numFmtId="0" fontId="2" fillId="0" borderId="21" xfId="0" applyFont="1" applyBorder="1" applyAlignment="1">
      <alignment horizontal="center" wrapText="1"/>
    </xf>
    <xf numFmtId="0" fontId="2" fillId="0" borderId="17" xfId="0" applyFont="1" applyBorder="1" applyAlignment="1">
      <alignment horizontal="center" wrapText="1"/>
    </xf>
    <xf numFmtId="0" fontId="0" fillId="0" borderId="17" xfId="0" applyBorder="1" applyAlignment="1">
      <alignment horizontal="center" vertical="center" wrapText="1"/>
    </xf>
    <xf numFmtId="43" fontId="2" fillId="0" borderId="15" xfId="0" applyNumberFormat="1" applyFont="1" applyFill="1" applyBorder="1" applyAlignment="1">
      <alignment horizontal="center" vertical="top" wrapText="1"/>
    </xf>
    <xf numFmtId="0" fontId="2" fillId="0" borderId="14" xfId="0" applyFont="1" applyFill="1" applyBorder="1" applyAlignment="1">
      <alignment horizontal="center" vertical="top" wrapText="1"/>
    </xf>
    <xf numFmtId="189" fontId="2" fillId="0" borderId="15" xfId="0" applyNumberFormat="1" applyFont="1" applyFill="1" applyBorder="1" applyAlignment="1">
      <alignment horizontal="right" vertical="top" wrapText="1"/>
    </xf>
    <xf numFmtId="189" fontId="2" fillId="0" borderId="14" xfId="0" applyNumberFormat="1" applyFont="1" applyFill="1" applyBorder="1" applyAlignment="1">
      <alignment horizontal="right" vertical="top" wrapText="1"/>
    </xf>
    <xf numFmtId="2" fontId="2" fillId="33" borderId="15" xfId="0" applyNumberFormat="1" applyFont="1" applyFill="1" applyBorder="1" applyAlignment="1">
      <alignment horizontal="center" vertical="top" wrapText="1"/>
    </xf>
    <xf numFmtId="2" fontId="2" fillId="33" borderId="14" xfId="0" applyNumberFormat="1" applyFont="1" applyFill="1" applyBorder="1" applyAlignment="1">
      <alignment horizontal="center" vertical="top" wrapText="1"/>
    </xf>
    <xf numFmtId="189" fontId="2" fillId="0" borderId="12" xfId="0" applyNumberFormat="1" applyFont="1" applyFill="1" applyBorder="1" applyAlignment="1">
      <alignment horizontal="right" vertical="top" wrapText="1"/>
    </xf>
    <xf numFmtId="189" fontId="2" fillId="0" borderId="19" xfId="0" applyNumberFormat="1" applyFont="1" applyFill="1" applyBorder="1" applyAlignment="1">
      <alignment horizontal="right" vertical="top" wrapText="1"/>
    </xf>
    <xf numFmtId="189" fontId="2" fillId="0" borderId="13" xfId="0" applyNumberFormat="1" applyFont="1" applyFill="1" applyBorder="1" applyAlignment="1">
      <alignment horizontal="right" vertical="top" wrapText="1"/>
    </xf>
    <xf numFmtId="189" fontId="2" fillId="0" borderId="22" xfId="0" applyNumberFormat="1" applyFont="1" applyFill="1" applyBorder="1" applyAlignment="1">
      <alignment horizontal="right" vertical="top" wrapText="1"/>
    </xf>
    <xf numFmtId="189" fontId="2" fillId="0" borderId="11" xfId="0" applyNumberFormat="1" applyFont="1" applyFill="1" applyBorder="1" applyAlignment="1">
      <alignment horizontal="center" vertical="center" wrapText="1"/>
    </xf>
    <xf numFmtId="189" fontId="2" fillId="0" borderId="17" xfId="0" applyNumberFormat="1" applyFont="1" applyFill="1" applyBorder="1" applyAlignment="1">
      <alignment horizontal="center" vertical="center" wrapText="1"/>
    </xf>
    <xf numFmtId="43" fontId="2" fillId="0" borderId="12" xfId="0" applyNumberFormat="1"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22" xfId="0" applyFont="1" applyFill="1" applyBorder="1" applyAlignment="1">
      <alignment horizontal="center" vertical="top" wrapText="1"/>
    </xf>
    <xf numFmtId="190" fontId="2" fillId="0" borderId="11" xfId="0" applyNumberFormat="1" applyFont="1" applyFill="1" applyBorder="1" applyAlignment="1">
      <alignment horizontal="center" vertical="center" wrapText="1"/>
    </xf>
    <xf numFmtId="190" fontId="2" fillId="0" borderId="17"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15" xfId="0" applyBorder="1" applyAlignment="1">
      <alignment horizontal="center" vertical="center" wrapText="1"/>
    </xf>
    <xf numFmtId="1" fontId="0" fillId="0" borderId="15" xfId="0" applyNumberFormat="1" applyBorder="1" applyAlignment="1">
      <alignment horizontal="center" vertical="center" wrapText="1"/>
    </xf>
    <xf numFmtId="0" fontId="13" fillId="0" borderId="15" xfId="0" applyFont="1" applyBorder="1" applyAlignment="1">
      <alignment/>
    </xf>
    <xf numFmtId="0" fontId="0" fillId="0" borderId="14" xfId="0" applyBorder="1" applyAlignment="1">
      <alignment/>
    </xf>
    <xf numFmtId="0" fontId="13" fillId="0" borderId="15" xfId="0" applyFont="1" applyBorder="1" applyAlignment="1">
      <alignment wrapText="1"/>
    </xf>
    <xf numFmtId="0" fontId="0" fillId="0" borderId="14" xfId="0" applyBorder="1" applyAlignment="1">
      <alignment wrapText="1"/>
    </xf>
    <xf numFmtId="0" fontId="12" fillId="0" borderId="15" xfId="0" applyFont="1" applyBorder="1" applyAlignment="1">
      <alignment horizontal="center" wrapText="1"/>
    </xf>
    <xf numFmtId="0" fontId="0" fillId="0" borderId="14" xfId="0" applyBorder="1" applyAlignment="1">
      <alignment horizontal="center" wrapText="1"/>
    </xf>
    <xf numFmtId="0" fontId="15" fillId="0" borderId="19" xfId="0" applyFont="1" applyBorder="1" applyAlignment="1">
      <alignment horizontal="center"/>
    </xf>
    <xf numFmtId="0" fontId="15" fillId="0" borderId="24" xfId="0" applyFont="1" applyBorder="1" applyAlignment="1">
      <alignment horizontal="center"/>
    </xf>
    <xf numFmtId="1" fontId="28" fillId="0" borderId="15" xfId="0" applyNumberFormat="1" applyFont="1" applyBorder="1" applyAlignment="1">
      <alignment horizontal="center"/>
    </xf>
    <xf numFmtId="1" fontId="28" fillId="0" borderId="14" xfId="0" applyNumberFormat="1" applyFont="1" applyBorder="1" applyAlignment="1">
      <alignment horizontal="center"/>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2" fillId="0" borderId="0" xfId="0" applyFont="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65"/>
  <sheetViews>
    <sheetView tabSelected="1" zoomScale="95" zoomScaleNormal="95" zoomScalePageLayoutView="0" workbookViewId="0" topLeftCell="B22">
      <selection activeCell="D38" sqref="D38:G38"/>
    </sheetView>
  </sheetViews>
  <sheetFormatPr defaultColWidth="18.75390625" defaultRowHeight="12.75"/>
  <cols>
    <col min="1" max="16384" width="18.75390625" style="9" customWidth="1"/>
  </cols>
  <sheetData>
    <row r="1" spans="7:8" ht="18.75">
      <c r="G1" s="56"/>
      <c r="H1" s="61" t="s">
        <v>803</v>
      </c>
    </row>
    <row r="2" spans="7:8" ht="18.75">
      <c r="G2" s="56"/>
      <c r="H2" s="61" t="s">
        <v>797</v>
      </c>
    </row>
    <row r="3" spans="7:8" ht="18.75">
      <c r="G3" s="56"/>
      <c r="H3" s="61" t="s">
        <v>798</v>
      </c>
    </row>
    <row r="4" spans="7:8" ht="18.75">
      <c r="G4" s="56"/>
      <c r="H4" s="61" t="s">
        <v>799</v>
      </c>
    </row>
    <row r="5" spans="7:8" ht="18.75">
      <c r="G5" s="56"/>
      <c r="H5" s="61" t="s">
        <v>804</v>
      </c>
    </row>
    <row r="6" ht="15.75">
      <c r="H6" s="74"/>
    </row>
    <row r="7" spans="7:8" s="5" customFormat="1" ht="18.75">
      <c r="G7" s="3"/>
      <c r="H7" s="61" t="s">
        <v>800</v>
      </c>
    </row>
    <row r="8" spans="7:8" s="5" customFormat="1" ht="18.75">
      <c r="G8" s="3"/>
      <c r="H8" s="61" t="s">
        <v>562</v>
      </c>
    </row>
    <row r="9" spans="2:8" s="5" customFormat="1" ht="18.75">
      <c r="B9" s="3"/>
      <c r="G9" s="3"/>
      <c r="H9" s="61" t="s">
        <v>714</v>
      </c>
    </row>
    <row r="10" s="5" customFormat="1" ht="18.75">
      <c r="H10" s="64" t="s">
        <v>736</v>
      </c>
    </row>
    <row r="11" s="5" customFormat="1" ht="18.75">
      <c r="H11" s="62"/>
    </row>
    <row r="12" s="5" customFormat="1" ht="18.75">
      <c r="H12" s="61" t="s">
        <v>731</v>
      </c>
    </row>
    <row r="13" s="5" customFormat="1" ht="12">
      <c r="H13" s="3"/>
    </row>
    <row r="14" s="5" customFormat="1" ht="12">
      <c r="H14" s="3"/>
    </row>
    <row r="15" spans="2:8" s="5" customFormat="1" ht="23.25">
      <c r="B15" s="356" t="s">
        <v>696</v>
      </c>
      <c r="C15" s="356"/>
      <c r="D15" s="356"/>
      <c r="E15" s="56"/>
      <c r="F15" s="356" t="s">
        <v>697</v>
      </c>
      <c r="G15" s="356"/>
      <c r="H15" s="356"/>
    </row>
    <row r="16" spans="2:8" s="5" customFormat="1" ht="18.75">
      <c r="B16" s="56"/>
      <c r="C16" s="56"/>
      <c r="D16" s="56"/>
      <c r="E16" s="56"/>
      <c r="F16" s="56"/>
      <c r="G16" s="56"/>
      <c r="H16" s="56"/>
    </row>
    <row r="17" spans="2:8" s="5" customFormat="1" ht="46.5" customHeight="1">
      <c r="B17" s="351"/>
      <c r="C17" s="351"/>
      <c r="D17" s="351"/>
      <c r="E17" s="56"/>
      <c r="F17" s="354" t="s">
        <v>853</v>
      </c>
      <c r="G17" s="354"/>
      <c r="H17" s="354"/>
    </row>
    <row r="18" spans="2:8" s="5" customFormat="1" ht="36.75" customHeight="1">
      <c r="B18" s="56"/>
      <c r="C18" s="56"/>
      <c r="D18" s="56"/>
      <c r="E18" s="56"/>
      <c r="F18" s="357"/>
      <c r="G18" s="357"/>
      <c r="H18" s="357"/>
    </row>
    <row r="19" spans="2:8" s="5" customFormat="1" ht="18.75">
      <c r="B19" s="56"/>
      <c r="C19" s="56"/>
      <c r="D19" s="56"/>
      <c r="E19" s="56"/>
      <c r="F19" s="56"/>
      <c r="G19" s="56"/>
      <c r="H19" s="57"/>
    </row>
    <row r="20" spans="2:8" s="5" customFormat="1" ht="36" customHeight="1">
      <c r="B20" s="347" t="s">
        <v>16</v>
      </c>
      <c r="C20" s="347"/>
      <c r="D20" s="347"/>
      <c r="E20" s="56"/>
      <c r="F20" s="347" t="s">
        <v>98</v>
      </c>
      <c r="G20" s="347"/>
      <c r="H20" s="347"/>
    </row>
    <row r="21" spans="2:8" s="5" customFormat="1" ht="18.75">
      <c r="B21" s="347" t="s">
        <v>699</v>
      </c>
      <c r="C21" s="347"/>
      <c r="D21" s="50" t="s">
        <v>698</v>
      </c>
      <c r="E21" s="56"/>
      <c r="F21" s="347" t="s">
        <v>699</v>
      </c>
      <c r="G21" s="347"/>
      <c r="H21" s="50" t="s">
        <v>698</v>
      </c>
    </row>
    <row r="22" spans="2:8" s="5" customFormat="1" ht="18.75">
      <c r="B22" s="56"/>
      <c r="C22" s="56"/>
      <c r="D22" s="56"/>
      <c r="E22" s="56"/>
      <c r="F22" s="56"/>
      <c r="G22" s="56"/>
      <c r="H22" s="56"/>
    </row>
    <row r="23" spans="2:8" s="5" customFormat="1" ht="18.75">
      <c r="B23" s="347" t="s">
        <v>150</v>
      </c>
      <c r="C23" s="347"/>
      <c r="D23" s="347"/>
      <c r="E23" s="56"/>
      <c r="F23" s="347" t="s">
        <v>150</v>
      </c>
      <c r="G23" s="347"/>
      <c r="H23" s="347"/>
    </row>
    <row r="24" spans="2:8" s="5" customFormat="1" ht="18.75">
      <c r="B24" s="56"/>
      <c r="C24" s="56"/>
      <c r="D24" s="56"/>
      <c r="E24" s="56"/>
      <c r="F24" s="56"/>
      <c r="G24" s="56"/>
      <c r="H24" s="57"/>
    </row>
    <row r="25" spans="2:8" s="5" customFormat="1" ht="18.75">
      <c r="B25" s="56"/>
      <c r="C25" s="56"/>
      <c r="D25" s="56"/>
      <c r="E25" s="56"/>
      <c r="F25" s="56"/>
      <c r="G25" s="56"/>
      <c r="H25" s="57"/>
    </row>
    <row r="26" spans="2:8" s="5" customFormat="1" ht="18.75">
      <c r="B26" s="56"/>
      <c r="C26" s="56"/>
      <c r="D26" s="56"/>
      <c r="E26" s="56"/>
      <c r="F26" s="56"/>
      <c r="G26" s="56"/>
      <c r="H26" s="57"/>
    </row>
    <row r="27" s="5" customFormat="1" ht="12">
      <c r="H27" s="3"/>
    </row>
    <row r="28" spans="2:8" s="5" customFormat="1" ht="37.5" customHeight="1">
      <c r="B28" s="355" t="s">
        <v>829</v>
      </c>
      <c r="C28" s="355"/>
      <c r="D28" s="355"/>
      <c r="E28" s="355"/>
      <c r="F28" s="355"/>
      <c r="G28" s="355"/>
      <c r="H28" s="355"/>
    </row>
    <row r="29" spans="2:8" s="5" customFormat="1" ht="18.75">
      <c r="B29" s="352" t="s">
        <v>700</v>
      </c>
      <c r="C29" s="352"/>
      <c r="D29" s="352"/>
      <c r="E29" s="352"/>
      <c r="F29" s="352"/>
      <c r="G29" s="352"/>
      <c r="H29" s="352"/>
    </row>
    <row r="30" s="5" customFormat="1" ht="12">
      <c r="H30" s="3"/>
    </row>
    <row r="31" s="5" customFormat="1" ht="12">
      <c r="H31" s="3"/>
    </row>
    <row r="32" spans="1:8" s="1" customFormat="1" ht="25.5">
      <c r="A32" s="2"/>
      <c r="B32" s="359" t="s">
        <v>537</v>
      </c>
      <c r="C32" s="359"/>
      <c r="D32" s="359"/>
      <c r="E32" s="359"/>
      <c r="F32" s="359"/>
      <c r="G32" s="359"/>
      <c r="H32" s="359"/>
    </row>
    <row r="33" spans="1:8" s="1" customFormat="1" ht="22.5">
      <c r="A33" s="2"/>
      <c r="B33" s="358" t="s">
        <v>727</v>
      </c>
      <c r="C33" s="358"/>
      <c r="D33" s="358"/>
      <c r="E33" s="358"/>
      <c r="F33" s="358"/>
      <c r="G33" s="358"/>
      <c r="H33" s="358"/>
    </row>
    <row r="34" spans="1:8" s="1" customFormat="1" ht="22.5">
      <c r="A34" s="2"/>
      <c r="B34" s="348" t="s">
        <v>728</v>
      </c>
      <c r="C34" s="348"/>
      <c r="D34" s="348"/>
      <c r="E34" s="348"/>
      <c r="F34" s="348"/>
      <c r="G34" s="348"/>
      <c r="H34" s="348"/>
    </row>
    <row r="35" spans="1:8" s="1" customFormat="1" ht="22.5">
      <c r="A35" s="2"/>
      <c r="B35" s="348" t="s">
        <v>730</v>
      </c>
      <c r="C35" s="348"/>
      <c r="D35" s="348"/>
      <c r="E35" s="348"/>
      <c r="F35" s="348"/>
      <c r="G35" s="348"/>
      <c r="H35" s="348"/>
    </row>
    <row r="36" spans="1:8" s="1" customFormat="1" ht="22.5">
      <c r="A36" s="2"/>
      <c r="B36" s="348" t="s">
        <v>729</v>
      </c>
      <c r="C36" s="348"/>
      <c r="D36" s="348"/>
      <c r="E36" s="348"/>
      <c r="F36" s="348"/>
      <c r="G36" s="348"/>
      <c r="H36" s="348"/>
    </row>
    <row r="37" spans="1:8" s="1" customFormat="1" ht="22.5">
      <c r="A37" s="2"/>
      <c r="B37" s="348" t="s">
        <v>151</v>
      </c>
      <c r="C37" s="348"/>
      <c r="D37" s="348"/>
      <c r="E37" s="348"/>
      <c r="F37" s="348"/>
      <c r="G37" s="348"/>
      <c r="H37" s="348"/>
    </row>
    <row r="38" spans="1:8" s="1" customFormat="1" ht="22.5">
      <c r="A38" s="2"/>
      <c r="B38" s="51"/>
      <c r="C38" s="51"/>
      <c r="D38" s="348"/>
      <c r="E38" s="348"/>
      <c r="F38" s="348"/>
      <c r="G38" s="348"/>
      <c r="H38" s="51"/>
    </row>
    <row r="39" spans="1:8" s="1" customFormat="1" ht="16.5">
      <c r="A39" s="2"/>
      <c r="B39" s="16"/>
      <c r="C39" s="16"/>
      <c r="D39" s="16"/>
      <c r="E39" s="16"/>
      <c r="F39" s="16"/>
      <c r="G39" s="16"/>
      <c r="H39" s="16"/>
    </row>
    <row r="40" spans="1:8" s="1" customFormat="1" ht="22.5">
      <c r="A40" s="2"/>
      <c r="B40" s="16"/>
      <c r="C40" s="348"/>
      <c r="D40" s="348"/>
      <c r="E40" s="348"/>
      <c r="F40" s="348"/>
      <c r="G40" s="348"/>
      <c r="H40" s="16"/>
    </row>
    <row r="42" spans="2:8" ht="57.75" customHeight="1">
      <c r="B42" s="350" t="s">
        <v>702</v>
      </c>
      <c r="C42" s="350"/>
      <c r="D42" s="59"/>
      <c r="E42" s="361" t="s">
        <v>703</v>
      </c>
      <c r="F42" s="361"/>
      <c r="G42" s="361"/>
      <c r="H42" s="361"/>
    </row>
    <row r="43" spans="2:8" ht="72" customHeight="1">
      <c r="B43" s="350" t="s">
        <v>739</v>
      </c>
      <c r="C43" s="350"/>
      <c r="D43" s="350"/>
      <c r="E43" s="361" t="s">
        <v>701</v>
      </c>
      <c r="F43" s="361"/>
      <c r="G43" s="361"/>
      <c r="H43" s="361"/>
    </row>
    <row r="44" spans="2:8" ht="48" customHeight="1">
      <c r="B44" s="60" t="s">
        <v>704</v>
      </c>
      <c r="C44" s="58"/>
      <c r="D44" s="58"/>
      <c r="E44" s="351" t="s">
        <v>827</v>
      </c>
      <c r="F44" s="351"/>
      <c r="G44" s="351"/>
      <c r="H44" s="351"/>
    </row>
    <row r="45" spans="2:8" ht="45" customHeight="1">
      <c r="B45" s="350" t="s">
        <v>705</v>
      </c>
      <c r="C45" s="350"/>
      <c r="D45" s="350"/>
      <c r="E45" s="351" t="s">
        <v>827</v>
      </c>
      <c r="F45" s="351"/>
      <c r="G45" s="351"/>
      <c r="H45" s="351"/>
    </row>
    <row r="46" spans="2:8" ht="33" customHeight="1">
      <c r="B46" s="353" t="s">
        <v>706</v>
      </c>
      <c r="C46" s="353"/>
      <c r="D46" s="353"/>
      <c r="E46" s="349">
        <v>1112001220</v>
      </c>
      <c r="F46" s="349"/>
      <c r="G46" s="349"/>
      <c r="H46" s="349"/>
    </row>
    <row r="47" spans="2:8" ht="33" customHeight="1">
      <c r="B47" s="353" t="s">
        <v>707</v>
      </c>
      <c r="C47" s="353"/>
      <c r="D47" s="353"/>
      <c r="E47" s="349">
        <v>111201001</v>
      </c>
      <c r="F47" s="349"/>
      <c r="G47" s="349"/>
      <c r="H47" s="349"/>
    </row>
    <row r="48" spans="2:8" ht="33" customHeight="1">
      <c r="B48" s="353" t="s">
        <v>708</v>
      </c>
      <c r="C48" s="353"/>
      <c r="D48" s="353"/>
      <c r="E48" s="360" t="s">
        <v>144</v>
      </c>
      <c r="F48" s="360"/>
      <c r="G48" s="360"/>
      <c r="H48" s="360"/>
    </row>
    <row r="49" spans="2:8" ht="33" customHeight="1">
      <c r="B49" s="353" t="s">
        <v>712</v>
      </c>
      <c r="C49" s="353"/>
      <c r="D49" s="353"/>
      <c r="E49" s="349" t="s">
        <v>101</v>
      </c>
      <c r="F49" s="349"/>
      <c r="G49" s="349"/>
      <c r="H49" s="349"/>
    </row>
    <row r="50" spans="2:8" ht="33" customHeight="1">
      <c r="B50" s="353" t="s">
        <v>713</v>
      </c>
      <c r="C50" s="353"/>
      <c r="D50" s="353"/>
      <c r="E50" s="349" t="s">
        <v>828</v>
      </c>
      <c r="F50" s="349"/>
      <c r="G50" s="349"/>
      <c r="H50" s="349"/>
    </row>
    <row r="51" spans="2:8" ht="23.25">
      <c r="B51" s="58"/>
      <c r="C51" s="58"/>
      <c r="D51" s="58"/>
      <c r="E51" s="58"/>
      <c r="F51" s="58"/>
      <c r="G51" s="58"/>
      <c r="H51" s="58"/>
    </row>
    <row r="53" spans="2:7" ht="37.5" customHeight="1">
      <c r="B53" s="53" t="s">
        <v>709</v>
      </c>
      <c r="C53" s="52"/>
      <c r="D53" s="52"/>
      <c r="E53" s="347" t="s">
        <v>98</v>
      </c>
      <c r="F53" s="347"/>
      <c r="G53" s="347"/>
    </row>
    <row r="54" spans="2:7" ht="15">
      <c r="B54" s="54"/>
      <c r="E54" s="346" t="s">
        <v>699</v>
      </c>
      <c r="F54" s="346"/>
      <c r="G54" s="9" t="s">
        <v>698</v>
      </c>
    </row>
    <row r="55" spans="2:6" ht="15">
      <c r="B55" s="54"/>
      <c r="E55" s="48"/>
      <c r="F55" s="48"/>
    </row>
    <row r="56" ht="15">
      <c r="B56" s="54"/>
    </row>
    <row r="57" spans="2:7" ht="18.75">
      <c r="B57" s="55" t="s">
        <v>710</v>
      </c>
      <c r="E57" s="347" t="s">
        <v>774</v>
      </c>
      <c r="F57" s="347"/>
      <c r="G57" s="347"/>
    </row>
    <row r="58" spans="2:7" ht="15">
      <c r="B58" s="54"/>
      <c r="E58" s="346" t="s">
        <v>699</v>
      </c>
      <c r="F58" s="346"/>
      <c r="G58" s="9" t="s">
        <v>698</v>
      </c>
    </row>
    <row r="59" ht="15">
      <c r="B59" s="54"/>
    </row>
    <row r="60" ht="15">
      <c r="B60" s="54"/>
    </row>
    <row r="61" spans="2:7" ht="18.75">
      <c r="B61" s="55" t="s">
        <v>711</v>
      </c>
      <c r="E61" s="347" t="s">
        <v>775</v>
      </c>
      <c r="F61" s="347"/>
      <c r="G61" s="347"/>
    </row>
    <row r="62" spans="2:7" ht="15">
      <c r="B62" s="54"/>
      <c r="E62" s="346" t="s">
        <v>699</v>
      </c>
      <c r="F62" s="346"/>
      <c r="G62" s="9" t="s">
        <v>698</v>
      </c>
    </row>
    <row r="63" ht="15">
      <c r="B63" s="54"/>
    </row>
    <row r="64" ht="15">
      <c r="B64" s="54" t="s">
        <v>776</v>
      </c>
    </row>
    <row r="65" ht="15">
      <c r="B65" s="54" t="s">
        <v>777</v>
      </c>
    </row>
  </sheetData>
  <sheetProtection/>
  <mergeCells count="44">
    <mergeCell ref="E49:H49"/>
    <mergeCell ref="E48:H48"/>
    <mergeCell ref="E43:H43"/>
    <mergeCell ref="D38:G38"/>
    <mergeCell ref="E45:H45"/>
    <mergeCell ref="B46:D46"/>
    <mergeCell ref="B43:D43"/>
    <mergeCell ref="E42:H42"/>
    <mergeCell ref="B15:D15"/>
    <mergeCell ref="F15:H15"/>
    <mergeCell ref="B42:C42"/>
    <mergeCell ref="F18:H18"/>
    <mergeCell ref="F20:H20"/>
    <mergeCell ref="F21:G21"/>
    <mergeCell ref="B35:H35"/>
    <mergeCell ref="B33:H33"/>
    <mergeCell ref="F23:H23"/>
    <mergeCell ref="B32:H32"/>
    <mergeCell ref="F17:H17"/>
    <mergeCell ref="B28:H28"/>
    <mergeCell ref="B23:D23"/>
    <mergeCell ref="B21:C21"/>
    <mergeCell ref="B17:D17"/>
    <mergeCell ref="B20:D20"/>
    <mergeCell ref="E50:H50"/>
    <mergeCell ref="B29:H29"/>
    <mergeCell ref="B48:D48"/>
    <mergeCell ref="B37:H37"/>
    <mergeCell ref="C40:G40"/>
    <mergeCell ref="B47:D47"/>
    <mergeCell ref="E47:H47"/>
    <mergeCell ref="B50:D50"/>
    <mergeCell ref="B49:D49"/>
    <mergeCell ref="B36:H36"/>
    <mergeCell ref="E62:F62"/>
    <mergeCell ref="E57:G57"/>
    <mergeCell ref="E58:F58"/>
    <mergeCell ref="B34:H34"/>
    <mergeCell ref="E46:H46"/>
    <mergeCell ref="E61:G61"/>
    <mergeCell ref="E54:F54"/>
    <mergeCell ref="E53:G53"/>
    <mergeCell ref="B45:D45"/>
    <mergeCell ref="E44:H44"/>
  </mergeCells>
  <printOptions/>
  <pageMargins left="0.7874015748031497" right="0.32" top="0.17" bottom="0.21" header="0.16" footer="0.17"/>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1:H81"/>
  <sheetViews>
    <sheetView view="pageBreakPreview" zoomScale="95" zoomScaleSheetLayoutView="95" workbookViewId="0" topLeftCell="A49">
      <selection activeCell="H56" sqref="H56"/>
    </sheetView>
  </sheetViews>
  <sheetFormatPr defaultColWidth="18.75390625" defaultRowHeight="12.75"/>
  <cols>
    <col min="1" max="1" width="6.25390625" style="9" customWidth="1"/>
    <col min="2" max="2" width="47.625" style="9" customWidth="1"/>
    <col min="3" max="16384" width="18.75390625" style="9" customWidth="1"/>
  </cols>
  <sheetData>
    <row r="1" spans="1:8" ht="15">
      <c r="A1" s="20"/>
      <c r="B1" s="376" t="s">
        <v>499</v>
      </c>
      <c r="C1" s="376"/>
      <c r="D1" s="376"/>
      <c r="E1" s="376"/>
      <c r="F1" s="376"/>
      <c r="G1" s="376"/>
      <c r="H1" s="377"/>
    </row>
    <row r="2" spans="1:8" ht="15">
      <c r="A2" s="21"/>
      <c r="B2" s="378" t="s">
        <v>566</v>
      </c>
      <c r="C2" s="378"/>
      <c r="D2" s="378"/>
      <c r="E2" s="378"/>
      <c r="F2" s="378"/>
      <c r="G2" s="378"/>
      <c r="H2" s="379"/>
    </row>
    <row r="3" spans="1:8" s="18" customFormat="1" ht="14.25" customHeight="1">
      <c r="A3" s="19">
        <v>1</v>
      </c>
      <c r="B3" s="369" t="s">
        <v>551</v>
      </c>
      <c r="C3" s="370"/>
      <c r="D3" s="370"/>
      <c r="E3" s="370"/>
      <c r="F3" s="370"/>
      <c r="G3" s="370"/>
      <c r="H3" s="43" t="s">
        <v>715</v>
      </c>
    </row>
    <row r="4" spans="1:8" ht="15">
      <c r="A4" s="17" t="s">
        <v>563</v>
      </c>
      <c r="B4" s="362" t="s">
        <v>390</v>
      </c>
      <c r="C4" s="363"/>
      <c r="D4" s="363"/>
      <c r="E4" s="363"/>
      <c r="F4" s="363"/>
      <c r="G4" s="364"/>
      <c r="H4" s="4" t="s">
        <v>778</v>
      </c>
    </row>
    <row r="5" spans="1:8" ht="15">
      <c r="A5" s="17" t="s">
        <v>564</v>
      </c>
      <c r="B5" s="362" t="s">
        <v>391</v>
      </c>
      <c r="C5" s="363"/>
      <c r="D5" s="363"/>
      <c r="E5" s="363"/>
      <c r="F5" s="363"/>
      <c r="G5" s="364"/>
      <c r="H5" s="4" t="s">
        <v>778</v>
      </c>
    </row>
    <row r="6" spans="1:8" ht="15">
      <c r="A6" s="17" t="s">
        <v>392</v>
      </c>
      <c r="B6" s="362" t="s">
        <v>393</v>
      </c>
      <c r="C6" s="363"/>
      <c r="D6" s="363"/>
      <c r="E6" s="363"/>
      <c r="F6" s="363"/>
      <c r="G6" s="364"/>
      <c r="H6" s="4" t="s">
        <v>778</v>
      </c>
    </row>
    <row r="7" spans="1:8" ht="15">
      <c r="A7" s="17" t="s">
        <v>394</v>
      </c>
      <c r="B7" s="362" t="s">
        <v>395</v>
      </c>
      <c r="C7" s="363"/>
      <c r="D7" s="363"/>
      <c r="E7" s="363"/>
      <c r="F7" s="363"/>
      <c r="G7" s="364"/>
      <c r="H7" s="4" t="s">
        <v>778</v>
      </c>
    </row>
    <row r="8" spans="1:8" ht="15">
      <c r="A8" s="17" t="s">
        <v>396</v>
      </c>
      <c r="B8" s="362" t="s">
        <v>397</v>
      </c>
      <c r="C8" s="363"/>
      <c r="D8" s="363"/>
      <c r="E8" s="363"/>
      <c r="F8" s="363"/>
      <c r="G8" s="364"/>
      <c r="H8" s="4" t="s">
        <v>778</v>
      </c>
    </row>
    <row r="9" spans="1:8" ht="30.75" customHeight="1">
      <c r="A9" s="23">
        <v>2</v>
      </c>
      <c r="B9" s="369" t="s">
        <v>560</v>
      </c>
      <c r="C9" s="370"/>
      <c r="D9" s="370"/>
      <c r="E9" s="370"/>
      <c r="F9" s="370"/>
      <c r="G9" s="371"/>
      <c r="H9" s="43" t="s">
        <v>715</v>
      </c>
    </row>
    <row r="10" spans="1:8" ht="15">
      <c r="A10" s="17" t="s">
        <v>567</v>
      </c>
      <c r="B10" s="365" t="s">
        <v>398</v>
      </c>
      <c r="C10" s="366"/>
      <c r="D10" s="366"/>
      <c r="E10" s="366"/>
      <c r="F10" s="366"/>
      <c r="G10" s="367"/>
      <c r="H10" s="4" t="s">
        <v>778</v>
      </c>
    </row>
    <row r="11" spans="1:8" ht="15">
      <c r="A11" s="17" t="s">
        <v>568</v>
      </c>
      <c r="B11" s="365" t="s">
        <v>399</v>
      </c>
      <c r="C11" s="366"/>
      <c r="D11" s="366"/>
      <c r="E11" s="366"/>
      <c r="F11" s="366"/>
      <c r="G11" s="367"/>
      <c r="H11" s="4" t="s">
        <v>778</v>
      </c>
    </row>
    <row r="12" spans="1:8" ht="15">
      <c r="A12" s="17" t="s">
        <v>569</v>
      </c>
      <c r="B12" s="365" t="s">
        <v>400</v>
      </c>
      <c r="C12" s="366"/>
      <c r="D12" s="366"/>
      <c r="E12" s="366"/>
      <c r="F12" s="366"/>
      <c r="G12" s="367"/>
      <c r="H12" s="4" t="s">
        <v>778</v>
      </c>
    </row>
    <row r="13" spans="1:8" ht="15">
      <c r="A13" s="17" t="s">
        <v>401</v>
      </c>
      <c r="B13" s="362" t="s">
        <v>402</v>
      </c>
      <c r="C13" s="363"/>
      <c r="D13" s="363"/>
      <c r="E13" s="363"/>
      <c r="F13" s="363"/>
      <c r="G13" s="364"/>
      <c r="H13" s="4" t="s">
        <v>778</v>
      </c>
    </row>
    <row r="14" spans="1:8" ht="15">
      <c r="A14" s="17" t="s">
        <v>403</v>
      </c>
      <c r="B14" s="362" t="s">
        <v>404</v>
      </c>
      <c r="C14" s="363"/>
      <c r="D14" s="363"/>
      <c r="E14" s="363"/>
      <c r="F14" s="363"/>
      <c r="G14" s="364"/>
      <c r="H14" s="4" t="s">
        <v>778</v>
      </c>
    </row>
    <row r="15" spans="1:8" ht="15">
      <c r="A15" s="17" t="s">
        <v>405</v>
      </c>
      <c r="B15" s="362" t="s">
        <v>406</v>
      </c>
      <c r="C15" s="363"/>
      <c r="D15" s="363"/>
      <c r="E15" s="363"/>
      <c r="F15" s="363"/>
      <c r="G15" s="364"/>
      <c r="H15" s="4" t="s">
        <v>778</v>
      </c>
    </row>
    <row r="16" spans="1:8" s="22" customFormat="1" ht="33" customHeight="1">
      <c r="A16" s="26">
        <v>3</v>
      </c>
      <c r="B16" s="380" t="s">
        <v>502</v>
      </c>
      <c r="C16" s="381"/>
      <c r="D16" s="381"/>
      <c r="E16" s="381"/>
      <c r="F16" s="381"/>
      <c r="G16" s="381"/>
      <c r="H16" s="381"/>
    </row>
    <row r="17" spans="1:8" ht="75" customHeight="1">
      <c r="A17" s="4" t="s">
        <v>496</v>
      </c>
      <c r="B17" s="4" t="s">
        <v>561</v>
      </c>
      <c r="C17" s="368" t="s">
        <v>769</v>
      </c>
      <c r="D17" s="368"/>
      <c r="E17" s="368"/>
      <c r="F17" s="368" t="s">
        <v>737</v>
      </c>
      <c r="G17" s="368"/>
      <c r="H17" s="24" t="s">
        <v>716</v>
      </c>
    </row>
    <row r="18" spans="1:8" ht="42.75">
      <c r="A18" s="271" t="s">
        <v>586</v>
      </c>
      <c r="B18" s="27" t="s">
        <v>407</v>
      </c>
      <c r="C18" s="372" t="s">
        <v>408</v>
      </c>
      <c r="D18" s="372"/>
      <c r="E18" s="372"/>
      <c r="F18" s="368" t="s">
        <v>409</v>
      </c>
      <c r="G18" s="368"/>
      <c r="H18" s="29"/>
    </row>
    <row r="19" spans="1:8" ht="30">
      <c r="A19" s="17" t="s">
        <v>410</v>
      </c>
      <c r="B19" s="12" t="s">
        <v>411</v>
      </c>
      <c r="C19" s="373"/>
      <c r="D19" s="374"/>
      <c r="E19" s="375"/>
      <c r="F19" s="368"/>
      <c r="G19" s="368"/>
      <c r="H19" s="29"/>
    </row>
    <row r="20" spans="1:8" ht="30">
      <c r="A20" s="17" t="s">
        <v>412</v>
      </c>
      <c r="B20" s="12" t="s">
        <v>413</v>
      </c>
      <c r="C20" s="373"/>
      <c r="D20" s="374"/>
      <c r="E20" s="375"/>
      <c r="F20" s="368"/>
      <c r="G20" s="368"/>
      <c r="H20" s="29"/>
    </row>
    <row r="21" spans="1:8" ht="15">
      <c r="A21" s="17" t="s">
        <v>414</v>
      </c>
      <c r="B21" s="12" t="s">
        <v>415</v>
      </c>
      <c r="C21" s="373"/>
      <c r="D21" s="374"/>
      <c r="E21" s="375"/>
      <c r="F21" s="368"/>
      <c r="G21" s="368"/>
      <c r="H21" s="29"/>
    </row>
    <row r="22" spans="1:8" ht="15">
      <c r="A22" s="17" t="s">
        <v>416</v>
      </c>
      <c r="B22" s="12" t="s">
        <v>417</v>
      </c>
      <c r="C22" s="373"/>
      <c r="D22" s="374"/>
      <c r="E22" s="375"/>
      <c r="F22" s="368"/>
      <c r="G22" s="368"/>
      <c r="H22" s="29"/>
    </row>
    <row r="23" spans="1:8" ht="15">
      <c r="A23" s="271" t="s">
        <v>587</v>
      </c>
      <c r="B23" s="27" t="s">
        <v>418</v>
      </c>
      <c r="C23" s="372"/>
      <c r="D23" s="372"/>
      <c r="E23" s="372"/>
      <c r="F23" s="368"/>
      <c r="G23" s="368"/>
      <c r="H23" s="29"/>
    </row>
    <row r="24" spans="1:8" ht="45">
      <c r="A24" s="17" t="s">
        <v>419</v>
      </c>
      <c r="B24" s="12" t="s">
        <v>420</v>
      </c>
      <c r="C24" s="372"/>
      <c r="D24" s="372"/>
      <c r="E24" s="372"/>
      <c r="F24" s="368"/>
      <c r="G24" s="368"/>
      <c r="H24" s="29"/>
    </row>
    <row r="25" spans="1:8" ht="15">
      <c r="A25" s="17" t="s">
        <v>421</v>
      </c>
      <c r="B25" s="12" t="s">
        <v>422</v>
      </c>
      <c r="C25" s="373"/>
      <c r="D25" s="374"/>
      <c r="E25" s="375"/>
      <c r="F25" s="368"/>
      <c r="G25" s="368"/>
      <c r="H25" s="29"/>
    </row>
    <row r="26" spans="1:8" ht="15">
      <c r="A26" s="271" t="s">
        <v>588</v>
      </c>
      <c r="B26" s="27" t="s">
        <v>423</v>
      </c>
      <c r="C26" s="373"/>
      <c r="D26" s="374"/>
      <c r="E26" s="375"/>
      <c r="F26" s="368"/>
      <c r="G26" s="368"/>
      <c r="H26" s="29"/>
    </row>
    <row r="27" spans="1:8" ht="15">
      <c r="A27" s="271" t="s">
        <v>424</v>
      </c>
      <c r="B27" s="27" t="s">
        <v>425</v>
      </c>
      <c r="C27" s="373"/>
      <c r="D27" s="374"/>
      <c r="E27" s="375"/>
      <c r="F27" s="368"/>
      <c r="G27" s="368"/>
      <c r="H27" s="29"/>
    </row>
    <row r="28" spans="1:8" ht="15">
      <c r="A28" s="271" t="s">
        <v>426</v>
      </c>
      <c r="B28" s="27" t="s">
        <v>427</v>
      </c>
      <c r="C28" s="373"/>
      <c r="D28" s="374"/>
      <c r="E28" s="375"/>
      <c r="F28" s="368"/>
      <c r="G28" s="368"/>
      <c r="H28" s="29"/>
    </row>
    <row r="29" spans="1:8" ht="15">
      <c r="A29" s="271" t="s">
        <v>428</v>
      </c>
      <c r="B29" s="27" t="s">
        <v>429</v>
      </c>
      <c r="C29" s="373"/>
      <c r="D29" s="374"/>
      <c r="E29" s="375"/>
      <c r="F29" s="368"/>
      <c r="G29" s="368"/>
      <c r="H29" s="29"/>
    </row>
    <row r="30" spans="1:8" ht="15">
      <c r="A30" s="271" t="s">
        <v>430</v>
      </c>
      <c r="B30" s="27" t="s">
        <v>458</v>
      </c>
      <c r="C30" s="373"/>
      <c r="D30" s="374"/>
      <c r="E30" s="375"/>
      <c r="F30" s="368"/>
      <c r="G30" s="368"/>
      <c r="H30" s="29"/>
    </row>
    <row r="31" spans="1:8" ht="15">
      <c r="A31" s="271" t="s">
        <v>431</v>
      </c>
      <c r="B31" s="27" t="s">
        <v>432</v>
      </c>
      <c r="C31" s="373"/>
      <c r="D31" s="374"/>
      <c r="E31" s="375"/>
      <c r="F31" s="368"/>
      <c r="G31" s="368"/>
      <c r="H31" s="29"/>
    </row>
    <row r="32" spans="1:8" ht="15">
      <c r="A32" s="17" t="s">
        <v>433</v>
      </c>
      <c r="B32" s="12" t="s">
        <v>434</v>
      </c>
      <c r="C32" s="373"/>
      <c r="D32" s="374"/>
      <c r="E32" s="375"/>
      <c r="F32" s="368"/>
      <c r="G32" s="368"/>
      <c r="H32" s="29"/>
    </row>
    <row r="33" spans="1:8" ht="15">
      <c r="A33" s="17" t="s">
        <v>435</v>
      </c>
      <c r="B33" s="12" t="s">
        <v>436</v>
      </c>
      <c r="C33" s="373"/>
      <c r="D33" s="374"/>
      <c r="E33" s="375"/>
      <c r="F33" s="368"/>
      <c r="G33" s="368"/>
      <c r="H33" s="29"/>
    </row>
    <row r="34" spans="1:8" ht="15">
      <c r="A34" s="271" t="s">
        <v>437</v>
      </c>
      <c r="B34" s="27" t="s">
        <v>438</v>
      </c>
      <c r="C34" s="373"/>
      <c r="D34" s="374"/>
      <c r="E34" s="375"/>
      <c r="F34" s="368"/>
      <c r="G34" s="368"/>
      <c r="H34" s="29"/>
    </row>
    <row r="35" spans="1:8" ht="15">
      <c r="A35" s="17" t="s">
        <v>439</v>
      </c>
      <c r="B35" s="12" t="s">
        <v>440</v>
      </c>
      <c r="C35" s="373"/>
      <c r="D35" s="374"/>
      <c r="E35" s="375"/>
      <c r="F35" s="368"/>
      <c r="G35" s="368"/>
      <c r="H35" s="29"/>
    </row>
    <row r="36" spans="1:8" ht="15">
      <c r="A36" s="17" t="s">
        <v>441</v>
      </c>
      <c r="B36" s="12" t="s">
        <v>40</v>
      </c>
      <c r="C36" s="373"/>
      <c r="D36" s="374"/>
      <c r="E36" s="375"/>
      <c r="F36" s="368"/>
      <c r="G36" s="368"/>
      <c r="H36" s="29"/>
    </row>
    <row r="37" spans="1:8" ht="15">
      <c r="A37" s="17" t="s">
        <v>442</v>
      </c>
      <c r="B37" s="12" t="s">
        <v>443</v>
      </c>
      <c r="C37" s="373"/>
      <c r="D37" s="374"/>
      <c r="E37" s="375"/>
      <c r="F37" s="368"/>
      <c r="G37" s="368"/>
      <c r="H37" s="29"/>
    </row>
    <row r="38" spans="1:8" ht="15">
      <c r="A38" s="17" t="s">
        <v>444</v>
      </c>
      <c r="B38" s="12" t="s">
        <v>61</v>
      </c>
      <c r="C38" s="373"/>
      <c r="D38" s="374"/>
      <c r="E38" s="375"/>
      <c r="F38" s="368"/>
      <c r="G38" s="368"/>
      <c r="H38" s="29"/>
    </row>
    <row r="39" spans="1:8" ht="47.25" customHeight="1">
      <c r="A39" s="28">
        <v>4</v>
      </c>
      <c r="B39" s="386" t="s">
        <v>538</v>
      </c>
      <c r="C39" s="387"/>
      <c r="D39" s="387"/>
      <c r="E39" s="387"/>
      <c r="F39" s="387"/>
      <c r="G39" s="387"/>
      <c r="H39" s="387"/>
    </row>
    <row r="40" spans="1:8" ht="60">
      <c r="A40" s="7" t="s">
        <v>496</v>
      </c>
      <c r="B40" s="4" t="s">
        <v>578</v>
      </c>
      <c r="C40" s="4" t="s">
        <v>574</v>
      </c>
      <c r="D40" s="24" t="s">
        <v>575</v>
      </c>
      <c r="E40" s="24" t="s">
        <v>576</v>
      </c>
      <c r="F40" s="373" t="s">
        <v>573</v>
      </c>
      <c r="G40" s="375"/>
      <c r="H40" s="24" t="s">
        <v>577</v>
      </c>
    </row>
    <row r="41" spans="1:8" ht="30">
      <c r="A41" s="8" t="s">
        <v>570</v>
      </c>
      <c r="B41" s="12" t="s">
        <v>589</v>
      </c>
      <c r="C41" s="12" t="s">
        <v>453</v>
      </c>
      <c r="D41" s="272" t="s">
        <v>454</v>
      </c>
      <c r="E41" s="13"/>
      <c r="F41" s="388" t="s">
        <v>455</v>
      </c>
      <c r="G41" s="389"/>
      <c r="H41" s="29" t="s">
        <v>445</v>
      </c>
    </row>
    <row r="42" spans="1:8" ht="15">
      <c r="A42" s="8" t="s">
        <v>571</v>
      </c>
      <c r="B42" s="385" t="s">
        <v>579</v>
      </c>
      <c r="C42" s="385"/>
      <c r="D42" s="385"/>
      <c r="E42" s="385"/>
      <c r="F42" s="385"/>
      <c r="G42" s="385"/>
      <c r="H42" s="385"/>
    </row>
    <row r="43" spans="1:8" ht="21.75" customHeight="1">
      <c r="A43" s="343" t="s">
        <v>580</v>
      </c>
      <c r="B43" s="320" t="s">
        <v>446</v>
      </c>
      <c r="C43" s="13" t="s">
        <v>152</v>
      </c>
      <c r="D43" s="13" t="s">
        <v>153</v>
      </c>
      <c r="E43" s="13" t="s">
        <v>447</v>
      </c>
      <c r="F43" s="385" t="s">
        <v>448</v>
      </c>
      <c r="G43" s="385"/>
      <c r="H43" s="98" t="s">
        <v>154</v>
      </c>
    </row>
    <row r="44" spans="1:8" ht="15">
      <c r="A44" s="8" t="s">
        <v>572</v>
      </c>
      <c r="B44" s="362" t="s">
        <v>582</v>
      </c>
      <c r="C44" s="363"/>
      <c r="D44" s="363"/>
      <c r="E44" s="363"/>
      <c r="F44" s="363"/>
      <c r="G44" s="363"/>
      <c r="H44" s="364"/>
    </row>
    <row r="45" spans="1:8" ht="37.5" customHeight="1">
      <c r="A45" s="25">
        <v>5</v>
      </c>
      <c r="B45" s="386" t="s">
        <v>539</v>
      </c>
      <c r="C45" s="387"/>
      <c r="D45" s="387"/>
      <c r="E45" s="387"/>
      <c r="F45" s="387"/>
      <c r="G45" s="387"/>
      <c r="H45" s="387"/>
    </row>
    <row r="46" spans="1:8" ht="15">
      <c r="A46" s="30" t="s">
        <v>583</v>
      </c>
      <c r="B46" s="362" t="s">
        <v>600</v>
      </c>
      <c r="C46" s="363"/>
      <c r="D46" s="363"/>
      <c r="E46" s="363"/>
      <c r="F46" s="363"/>
      <c r="G46" s="363"/>
      <c r="H46" s="363"/>
    </row>
    <row r="47" spans="1:8" ht="33" customHeight="1">
      <c r="A47" s="382" t="s">
        <v>496</v>
      </c>
      <c r="B47" s="382" t="s">
        <v>585</v>
      </c>
      <c r="C47" s="373" t="s">
        <v>590</v>
      </c>
      <c r="D47" s="374"/>
      <c r="E47" s="375"/>
      <c r="F47" s="372" t="s">
        <v>591</v>
      </c>
      <c r="G47" s="372"/>
      <c r="H47" s="372"/>
    </row>
    <row r="48" spans="1:8" ht="30">
      <c r="A48" s="383"/>
      <c r="B48" s="383"/>
      <c r="C48" s="4" t="s">
        <v>535</v>
      </c>
      <c r="D48" s="24" t="s">
        <v>536</v>
      </c>
      <c r="E48" s="24" t="s">
        <v>541</v>
      </c>
      <c r="F48" s="4" t="s">
        <v>535</v>
      </c>
      <c r="G48" s="24" t="s">
        <v>536</v>
      </c>
      <c r="H48" s="24" t="s">
        <v>541</v>
      </c>
    </row>
    <row r="49" spans="1:8" ht="15">
      <c r="A49" s="8" t="s">
        <v>593</v>
      </c>
      <c r="B49" s="273" t="s">
        <v>449</v>
      </c>
      <c r="C49" s="277">
        <v>1</v>
      </c>
      <c r="D49" s="277">
        <v>1</v>
      </c>
      <c r="E49" s="279"/>
      <c r="F49" s="277">
        <v>1</v>
      </c>
      <c r="G49" s="277">
        <v>1</v>
      </c>
      <c r="H49" s="24"/>
    </row>
    <row r="50" spans="1:8" ht="15">
      <c r="A50" s="8" t="s">
        <v>594</v>
      </c>
      <c r="B50" s="274" t="s">
        <v>128</v>
      </c>
      <c r="C50" s="277">
        <v>12</v>
      </c>
      <c r="D50" s="277">
        <v>12</v>
      </c>
      <c r="E50" s="279"/>
      <c r="F50" s="277">
        <v>12</v>
      </c>
      <c r="G50" s="277">
        <v>12</v>
      </c>
      <c r="H50" s="24"/>
    </row>
    <row r="51" spans="1:8" ht="15">
      <c r="A51" s="8" t="s">
        <v>595</v>
      </c>
      <c r="B51" s="278" t="s">
        <v>129</v>
      </c>
      <c r="C51" s="24">
        <v>59.75</v>
      </c>
      <c r="D51" s="24">
        <v>60.5</v>
      </c>
      <c r="E51" s="279"/>
      <c r="F51" s="24">
        <v>59.75</v>
      </c>
      <c r="G51" s="24">
        <v>60.5</v>
      </c>
      <c r="H51" s="24"/>
    </row>
    <row r="52" spans="1:8" ht="15">
      <c r="A52" s="8" t="s">
        <v>451</v>
      </c>
      <c r="B52" s="274" t="s">
        <v>450</v>
      </c>
      <c r="C52" s="24">
        <v>252.25</v>
      </c>
      <c r="D52" s="24">
        <v>249.75</v>
      </c>
      <c r="E52" s="279"/>
      <c r="F52" s="24">
        <v>252.25</v>
      </c>
      <c r="G52" s="24">
        <v>249.75</v>
      </c>
      <c r="H52" s="24"/>
    </row>
    <row r="53" spans="1:8" ht="25.5">
      <c r="A53" s="8" t="s">
        <v>130</v>
      </c>
      <c r="B53" s="274" t="s">
        <v>132</v>
      </c>
      <c r="C53" s="24">
        <v>116.75</v>
      </c>
      <c r="D53" s="24">
        <v>62.75</v>
      </c>
      <c r="E53" s="279" t="s">
        <v>155</v>
      </c>
      <c r="F53" s="24">
        <v>116.75</v>
      </c>
      <c r="G53" s="24">
        <v>62.75</v>
      </c>
      <c r="H53" s="279" t="s">
        <v>155</v>
      </c>
    </row>
    <row r="54" spans="1:8" ht="38.25">
      <c r="A54" s="8" t="s">
        <v>130</v>
      </c>
      <c r="B54" s="274" t="s">
        <v>131</v>
      </c>
      <c r="C54" s="24">
        <v>1.5</v>
      </c>
      <c r="D54" s="277">
        <v>1</v>
      </c>
      <c r="E54" s="279"/>
      <c r="F54" s="24">
        <v>1.5</v>
      </c>
      <c r="G54" s="277">
        <v>1</v>
      </c>
      <c r="H54" s="279"/>
    </row>
    <row r="55" spans="1:8" ht="25.5">
      <c r="A55" s="8" t="s">
        <v>143</v>
      </c>
      <c r="B55" s="274" t="s">
        <v>452</v>
      </c>
      <c r="C55" s="24">
        <v>74.25</v>
      </c>
      <c r="D55" s="24">
        <v>125</v>
      </c>
      <c r="E55" s="280" t="s">
        <v>156</v>
      </c>
      <c r="F55" s="24">
        <v>74.25</v>
      </c>
      <c r="G55" s="24">
        <v>125</v>
      </c>
      <c r="H55" s="280" t="s">
        <v>156</v>
      </c>
    </row>
    <row r="56" spans="1:8" ht="25.5">
      <c r="A56" s="17"/>
      <c r="B56" s="27" t="s">
        <v>592</v>
      </c>
      <c r="C56" s="277">
        <f>SUM(C49:C55)</f>
        <v>517.5</v>
      </c>
      <c r="D56" s="277">
        <f>SUM(D49:D55)</f>
        <v>512</v>
      </c>
      <c r="E56" s="280" t="s">
        <v>952</v>
      </c>
      <c r="F56" s="277">
        <f>SUM(F49:F55)</f>
        <v>517.5</v>
      </c>
      <c r="G56" s="277">
        <f>SUM(G49:G55)</f>
        <v>512</v>
      </c>
      <c r="H56" s="280" t="s">
        <v>952</v>
      </c>
    </row>
    <row r="57" spans="1:8" ht="15">
      <c r="A57" s="8" t="s">
        <v>584</v>
      </c>
      <c r="B57" s="362" t="s">
        <v>601</v>
      </c>
      <c r="C57" s="363"/>
      <c r="D57" s="363"/>
      <c r="E57" s="363"/>
      <c r="F57" s="363"/>
      <c r="G57" s="363"/>
      <c r="H57" s="363"/>
    </row>
    <row r="58" spans="1:8" ht="30" customHeight="1">
      <c r="A58" s="382" t="s">
        <v>496</v>
      </c>
      <c r="B58" s="382" t="s">
        <v>585</v>
      </c>
      <c r="C58" s="373" t="s">
        <v>590</v>
      </c>
      <c r="D58" s="374"/>
      <c r="E58" s="375"/>
      <c r="F58" s="372" t="s">
        <v>780</v>
      </c>
      <c r="G58" s="372"/>
      <c r="H58" s="372"/>
    </row>
    <row r="59" spans="1:8" ht="30">
      <c r="A59" s="383"/>
      <c r="B59" s="383"/>
      <c r="C59" s="4" t="s">
        <v>535</v>
      </c>
      <c r="D59" s="24" t="s">
        <v>536</v>
      </c>
      <c r="E59" s="24" t="s">
        <v>541</v>
      </c>
      <c r="F59" s="4" t="s">
        <v>535</v>
      </c>
      <c r="G59" s="24" t="s">
        <v>536</v>
      </c>
      <c r="H59" s="24" t="s">
        <v>541</v>
      </c>
    </row>
    <row r="60" spans="1:8" ht="15">
      <c r="A60" s="8" t="s">
        <v>596</v>
      </c>
      <c r="B60" s="12" t="s">
        <v>771</v>
      </c>
      <c r="C60" s="4" t="s">
        <v>603</v>
      </c>
      <c r="D60" s="4" t="s">
        <v>603</v>
      </c>
      <c r="E60" s="4" t="s">
        <v>603</v>
      </c>
      <c r="F60" s="13">
        <v>1</v>
      </c>
      <c r="G60" s="13">
        <v>1</v>
      </c>
      <c r="H60" s="13"/>
    </row>
    <row r="61" spans="1:8" ht="30">
      <c r="A61" s="8"/>
      <c r="B61" s="12" t="s">
        <v>773</v>
      </c>
      <c r="C61" s="4"/>
      <c r="D61" s="4"/>
      <c r="E61" s="4"/>
      <c r="F61" s="13">
        <v>1</v>
      </c>
      <c r="G61" s="13">
        <v>1</v>
      </c>
      <c r="H61" s="13"/>
    </row>
    <row r="62" spans="1:8" ht="30">
      <c r="A62" s="8" t="s">
        <v>597</v>
      </c>
      <c r="B62" s="12" t="s">
        <v>779</v>
      </c>
      <c r="C62" s="4" t="s">
        <v>603</v>
      </c>
      <c r="D62" s="4" t="s">
        <v>603</v>
      </c>
      <c r="E62" s="4" t="s">
        <v>603</v>
      </c>
      <c r="F62" s="13">
        <v>90</v>
      </c>
      <c r="G62" s="13">
        <v>90</v>
      </c>
      <c r="H62" s="13"/>
    </row>
    <row r="63" spans="1:8" ht="15">
      <c r="A63" s="8"/>
      <c r="B63" s="12" t="s">
        <v>772</v>
      </c>
      <c r="C63" s="4"/>
      <c r="D63" s="4"/>
      <c r="E63" s="4"/>
      <c r="F63" s="13">
        <v>71</v>
      </c>
      <c r="G63" s="13">
        <v>71</v>
      </c>
      <c r="H63" s="13"/>
    </row>
    <row r="64" spans="1:8" ht="30">
      <c r="A64" s="8" t="s">
        <v>598</v>
      </c>
      <c r="B64" s="12" t="s">
        <v>602</v>
      </c>
      <c r="C64" s="4" t="s">
        <v>603</v>
      </c>
      <c r="D64" s="4" t="s">
        <v>603</v>
      </c>
      <c r="E64" s="4" t="s">
        <v>603</v>
      </c>
      <c r="F64" s="13">
        <v>321</v>
      </c>
      <c r="G64" s="13">
        <v>321</v>
      </c>
      <c r="H64" s="13"/>
    </row>
    <row r="65" spans="1:8" ht="15">
      <c r="A65" s="8"/>
      <c r="B65" s="12" t="s">
        <v>772</v>
      </c>
      <c r="C65" s="4"/>
      <c r="D65" s="4"/>
      <c r="E65" s="4"/>
      <c r="F65" s="13">
        <v>244</v>
      </c>
      <c r="G65" s="13">
        <v>244</v>
      </c>
      <c r="H65" s="13"/>
    </row>
    <row r="66" spans="1:8" ht="30">
      <c r="A66" s="8" t="s">
        <v>599</v>
      </c>
      <c r="B66" s="12" t="s">
        <v>604</v>
      </c>
      <c r="C66" s="4" t="s">
        <v>603</v>
      </c>
      <c r="D66" s="4" t="s">
        <v>603</v>
      </c>
      <c r="E66" s="4" t="s">
        <v>603</v>
      </c>
      <c r="F66" s="13">
        <v>109</v>
      </c>
      <c r="G66" s="13">
        <v>109</v>
      </c>
      <c r="H66" s="13"/>
    </row>
    <row r="67" spans="1:8" ht="15">
      <c r="A67" s="8"/>
      <c r="B67" s="12" t="s">
        <v>772</v>
      </c>
      <c r="C67" s="4"/>
      <c r="D67" s="4"/>
      <c r="E67" s="4"/>
      <c r="F67" s="13"/>
      <c r="G67" s="13"/>
      <c r="H67" s="13"/>
    </row>
    <row r="68" spans="1:8" ht="15">
      <c r="A68" s="17"/>
      <c r="B68" s="27" t="s">
        <v>592</v>
      </c>
      <c r="C68" s="12"/>
      <c r="D68" s="12"/>
      <c r="E68" s="12"/>
      <c r="F68" s="13">
        <f>F60+F62+F64+F66</f>
        <v>521</v>
      </c>
      <c r="G68" s="13">
        <f>G60+G62+G64+G66</f>
        <v>521</v>
      </c>
      <c r="H68" s="13"/>
    </row>
    <row r="69" spans="1:8" ht="30" customHeight="1">
      <c r="A69" s="31">
        <v>6</v>
      </c>
      <c r="B69" s="384" t="s">
        <v>506</v>
      </c>
      <c r="C69" s="384"/>
      <c r="D69" s="384"/>
      <c r="E69" s="384"/>
      <c r="F69" s="384"/>
      <c r="G69" s="384"/>
      <c r="H69" s="384"/>
    </row>
    <row r="70" spans="1:8" ht="30">
      <c r="A70" s="4" t="s">
        <v>496</v>
      </c>
      <c r="B70" s="372" t="s">
        <v>585</v>
      </c>
      <c r="C70" s="372"/>
      <c r="D70" s="372"/>
      <c r="E70" s="4" t="s">
        <v>535</v>
      </c>
      <c r="F70" s="4" t="s">
        <v>536</v>
      </c>
      <c r="G70" s="24" t="s">
        <v>611</v>
      </c>
      <c r="H70" s="24" t="s">
        <v>609</v>
      </c>
    </row>
    <row r="71" spans="1:8" ht="30.75" customHeight="1">
      <c r="A71" s="17" t="s">
        <v>605</v>
      </c>
      <c r="B71" s="362" t="s">
        <v>610</v>
      </c>
      <c r="C71" s="363"/>
      <c r="D71" s="364"/>
      <c r="E71" s="276">
        <v>28118.74</v>
      </c>
      <c r="F71" s="276">
        <v>29218.16</v>
      </c>
      <c r="G71" s="13">
        <f aca="true" t="shared" si="0" ref="G71:G81">F71-E71</f>
        <v>1099.4199999999983</v>
      </c>
      <c r="H71" s="275">
        <f aca="true" t="shared" si="1" ref="H71:H76">G71/E71*100</f>
        <v>3.9099191500045816</v>
      </c>
    </row>
    <row r="72" spans="1:8" ht="15">
      <c r="A72" s="17" t="s">
        <v>606</v>
      </c>
      <c r="B72" s="362" t="s">
        <v>449</v>
      </c>
      <c r="C72" s="363"/>
      <c r="D72" s="364"/>
      <c r="E72" s="276">
        <v>80683.33</v>
      </c>
      <c r="F72" s="276">
        <v>113033.3</v>
      </c>
      <c r="G72" s="13">
        <f t="shared" si="0"/>
        <v>32349.97</v>
      </c>
      <c r="H72" s="275">
        <f t="shared" si="1"/>
        <v>40.094986163808564</v>
      </c>
    </row>
    <row r="73" spans="1:8" ht="15">
      <c r="A73" s="4"/>
      <c r="B73" s="390" t="s">
        <v>128</v>
      </c>
      <c r="C73" s="391"/>
      <c r="D73" s="392"/>
      <c r="E73" s="298">
        <v>52908.33</v>
      </c>
      <c r="F73" s="298">
        <v>57275</v>
      </c>
      <c r="G73" s="13">
        <f t="shared" si="0"/>
        <v>4366.669999999998</v>
      </c>
      <c r="H73" s="275">
        <f t="shared" si="1"/>
        <v>8.253275051395494</v>
      </c>
    </row>
    <row r="74" spans="1:8" ht="15">
      <c r="A74" s="4"/>
      <c r="B74" s="390" t="s">
        <v>129</v>
      </c>
      <c r="C74" s="391"/>
      <c r="D74" s="392"/>
      <c r="E74" s="276">
        <v>53548.72</v>
      </c>
      <c r="F74" s="276">
        <v>52730.6</v>
      </c>
      <c r="G74" s="13">
        <f t="shared" si="0"/>
        <v>-818.1200000000026</v>
      </c>
      <c r="H74" s="275">
        <f t="shared" si="1"/>
        <v>-1.5278049596703762</v>
      </c>
    </row>
    <row r="75" spans="1:8" ht="15">
      <c r="A75" s="4"/>
      <c r="B75" s="390" t="s">
        <v>450</v>
      </c>
      <c r="C75" s="391"/>
      <c r="D75" s="392"/>
      <c r="E75" s="276">
        <v>29776.27</v>
      </c>
      <c r="F75" s="276">
        <v>30311.9</v>
      </c>
      <c r="G75" s="13">
        <f t="shared" si="0"/>
        <v>535.630000000001</v>
      </c>
      <c r="H75" s="275">
        <f t="shared" si="1"/>
        <v>1.798848546174524</v>
      </c>
    </row>
    <row r="76" spans="1:8" ht="15">
      <c r="A76" s="4"/>
      <c r="B76" s="390" t="s">
        <v>132</v>
      </c>
      <c r="C76" s="391"/>
      <c r="D76" s="392"/>
      <c r="E76" s="276">
        <v>16455.27</v>
      </c>
      <c r="F76" s="276">
        <v>16550.7</v>
      </c>
      <c r="G76" s="13">
        <f t="shared" si="0"/>
        <v>95.43000000000029</v>
      </c>
      <c r="H76" s="275">
        <f t="shared" si="1"/>
        <v>0.5799357895677207</v>
      </c>
    </row>
    <row r="77" spans="1:8" ht="27" customHeight="1">
      <c r="A77" s="4"/>
      <c r="B77" s="390" t="s">
        <v>131</v>
      </c>
      <c r="C77" s="391"/>
      <c r="D77" s="392"/>
      <c r="E77" s="276">
        <v>18795.8</v>
      </c>
      <c r="F77" s="276">
        <v>41308.3</v>
      </c>
      <c r="G77" s="13">
        <f t="shared" si="0"/>
        <v>22512.500000000004</v>
      </c>
      <c r="H77" s="275">
        <f>G77/E77*100</f>
        <v>119.77409846880688</v>
      </c>
    </row>
    <row r="78" spans="1:8" ht="15">
      <c r="A78" s="4"/>
      <c r="B78" s="390" t="s">
        <v>452</v>
      </c>
      <c r="C78" s="391"/>
      <c r="D78" s="392"/>
      <c r="E78" s="298">
        <v>20524.77</v>
      </c>
      <c r="F78" s="298">
        <v>20133.1</v>
      </c>
      <c r="G78" s="13">
        <f t="shared" si="0"/>
        <v>-391.6700000000019</v>
      </c>
      <c r="H78" s="275">
        <f>G78/E78*100</f>
        <v>-1.9082796055692801</v>
      </c>
    </row>
    <row r="79" spans="1:8" ht="15" customHeight="1">
      <c r="A79" s="17" t="s">
        <v>607</v>
      </c>
      <c r="B79" s="362" t="s">
        <v>612</v>
      </c>
      <c r="C79" s="363"/>
      <c r="D79" s="364"/>
      <c r="E79" s="276">
        <v>262</v>
      </c>
      <c r="F79" s="276">
        <v>354</v>
      </c>
      <c r="G79" s="299">
        <f t="shared" si="0"/>
        <v>92</v>
      </c>
      <c r="H79" s="4" t="s">
        <v>603</v>
      </c>
    </row>
    <row r="80" spans="1:8" ht="45" customHeight="1">
      <c r="A80" s="17" t="s">
        <v>613</v>
      </c>
      <c r="B80" s="362" t="s">
        <v>615</v>
      </c>
      <c r="C80" s="363"/>
      <c r="D80" s="364"/>
      <c r="E80" s="13">
        <v>511</v>
      </c>
      <c r="F80" s="13">
        <v>496</v>
      </c>
      <c r="G80" s="13">
        <f t="shared" si="0"/>
        <v>-15</v>
      </c>
      <c r="H80" s="275">
        <f>G80/E80*100</f>
        <v>-2.935420743639922</v>
      </c>
    </row>
    <row r="81" spans="1:8" ht="60" customHeight="1">
      <c r="A81" s="17" t="s">
        <v>614</v>
      </c>
      <c r="B81" s="362" t="s">
        <v>738</v>
      </c>
      <c r="C81" s="363"/>
      <c r="D81" s="364"/>
      <c r="E81" s="296">
        <v>511</v>
      </c>
      <c r="F81" s="13">
        <v>496</v>
      </c>
      <c r="G81" s="13">
        <f t="shared" si="0"/>
        <v>-15</v>
      </c>
      <c r="H81" s="275">
        <f>G81/E81*100</f>
        <v>-2.935420743639922</v>
      </c>
    </row>
  </sheetData>
  <sheetProtection/>
  <mergeCells count="90">
    <mergeCell ref="B76:D76"/>
    <mergeCell ref="B77:D77"/>
    <mergeCell ref="B78:D78"/>
    <mergeCell ref="B47:B48"/>
    <mergeCell ref="B71:D71"/>
    <mergeCell ref="B72:D72"/>
    <mergeCell ref="B73:D73"/>
    <mergeCell ref="B74:D74"/>
    <mergeCell ref="B75:D75"/>
    <mergeCell ref="F38:G38"/>
    <mergeCell ref="B44:H44"/>
    <mergeCell ref="B70:D70"/>
    <mergeCell ref="B45:H45"/>
    <mergeCell ref="F58:H58"/>
    <mergeCell ref="C47:E47"/>
    <mergeCell ref="F47:H47"/>
    <mergeCell ref="C36:E36"/>
    <mergeCell ref="F36:G36"/>
    <mergeCell ref="F43:G43"/>
    <mergeCell ref="B42:H42"/>
    <mergeCell ref="B39:H39"/>
    <mergeCell ref="F40:G40"/>
    <mergeCell ref="F41:G41"/>
    <mergeCell ref="C37:E37"/>
    <mergeCell ref="F37:G37"/>
    <mergeCell ref="C38:E38"/>
    <mergeCell ref="C33:E33"/>
    <mergeCell ref="F33:G33"/>
    <mergeCell ref="C34:E34"/>
    <mergeCell ref="F34:G34"/>
    <mergeCell ref="C35:E35"/>
    <mergeCell ref="F35:G35"/>
    <mergeCell ref="C32:E32"/>
    <mergeCell ref="F32:G32"/>
    <mergeCell ref="F27:G27"/>
    <mergeCell ref="C28:E28"/>
    <mergeCell ref="F28:G28"/>
    <mergeCell ref="C29:E29"/>
    <mergeCell ref="F29:G29"/>
    <mergeCell ref="C30:E30"/>
    <mergeCell ref="C22:E22"/>
    <mergeCell ref="F22:G22"/>
    <mergeCell ref="F30:G30"/>
    <mergeCell ref="C31:E31"/>
    <mergeCell ref="F31:G31"/>
    <mergeCell ref="B69:H69"/>
    <mergeCell ref="B46:H46"/>
    <mergeCell ref="B57:H57"/>
    <mergeCell ref="C26:E26"/>
    <mergeCell ref="F26:G26"/>
    <mergeCell ref="A58:A59"/>
    <mergeCell ref="B58:B59"/>
    <mergeCell ref="C58:E58"/>
    <mergeCell ref="F18:G18"/>
    <mergeCell ref="F19:G19"/>
    <mergeCell ref="F20:G20"/>
    <mergeCell ref="A47:A48"/>
    <mergeCell ref="F24:G24"/>
    <mergeCell ref="C25:E25"/>
    <mergeCell ref="F25:G25"/>
    <mergeCell ref="F21:G21"/>
    <mergeCell ref="B1:H1"/>
    <mergeCell ref="B2:H2"/>
    <mergeCell ref="B16:H16"/>
    <mergeCell ref="F17:G17"/>
    <mergeCell ref="C17:E17"/>
    <mergeCell ref="B3:G3"/>
    <mergeCell ref="B4:G4"/>
    <mergeCell ref="B6:G6"/>
    <mergeCell ref="B7:G7"/>
    <mergeCell ref="B12:G12"/>
    <mergeCell ref="B81:D81"/>
    <mergeCell ref="C18:E18"/>
    <mergeCell ref="C19:E19"/>
    <mergeCell ref="C20:E20"/>
    <mergeCell ref="B79:D79"/>
    <mergeCell ref="C23:E23"/>
    <mergeCell ref="C24:E24"/>
    <mergeCell ref="C21:E21"/>
    <mergeCell ref="C27:E27"/>
    <mergeCell ref="B14:G14"/>
    <mergeCell ref="B5:G5"/>
    <mergeCell ref="B11:G11"/>
    <mergeCell ref="B80:D80"/>
    <mergeCell ref="F23:G23"/>
    <mergeCell ref="B13:G13"/>
    <mergeCell ref="B8:G8"/>
    <mergeCell ref="B9:G9"/>
    <mergeCell ref="B10:G10"/>
    <mergeCell ref="B15:G15"/>
  </mergeCells>
  <printOptions/>
  <pageMargins left="0.984251968503937" right="0.2362204724409449" top="0.7874015748031497" bottom="0.3937007874015748" header="0.31496062992125984" footer="0.3149606299212598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K144"/>
  <sheetViews>
    <sheetView view="pageBreakPreview" zoomScale="90" zoomScaleNormal="95" zoomScaleSheetLayoutView="90" zoomScalePageLayoutView="0" workbookViewId="0" topLeftCell="A55">
      <selection activeCell="G47" sqref="G47"/>
    </sheetView>
  </sheetViews>
  <sheetFormatPr defaultColWidth="18.75390625" defaultRowHeight="12.75"/>
  <cols>
    <col min="1" max="1" width="9.00390625" style="9" customWidth="1"/>
    <col min="2" max="2" width="47.625" style="9" customWidth="1"/>
    <col min="3" max="3" width="15.875" style="9" customWidth="1"/>
    <col min="4" max="4" width="11.125" style="9" customWidth="1"/>
    <col min="5" max="5" width="11.75390625" style="9" customWidth="1"/>
    <col min="6" max="7" width="18.75390625" style="9" customWidth="1"/>
    <col min="8" max="8" width="10.375" style="9" customWidth="1"/>
    <col min="9" max="9" width="14.375" style="9" customWidth="1"/>
    <col min="10" max="10" width="20.75390625" style="9" customWidth="1"/>
    <col min="11" max="16384" width="18.75390625" style="9" customWidth="1"/>
  </cols>
  <sheetData>
    <row r="1" spans="1:10" ht="15">
      <c r="A1" s="20"/>
      <c r="B1" s="376" t="s">
        <v>507</v>
      </c>
      <c r="C1" s="376"/>
      <c r="D1" s="376"/>
      <c r="E1" s="376"/>
      <c r="F1" s="376"/>
      <c r="G1" s="376"/>
      <c r="H1" s="376"/>
      <c r="I1" s="376"/>
      <c r="J1" s="377"/>
    </row>
    <row r="2" spans="1:10" ht="15">
      <c r="A2" s="33"/>
      <c r="B2" s="378" t="s">
        <v>608</v>
      </c>
      <c r="C2" s="378"/>
      <c r="D2" s="378"/>
      <c r="E2" s="378"/>
      <c r="F2" s="378"/>
      <c r="G2" s="378"/>
      <c r="H2" s="378"/>
      <c r="I2" s="378"/>
      <c r="J2" s="379"/>
    </row>
    <row r="3" spans="1:10" ht="75.75" customHeight="1">
      <c r="A3" s="34" t="s">
        <v>496</v>
      </c>
      <c r="B3" s="373" t="s">
        <v>497</v>
      </c>
      <c r="C3" s="374"/>
      <c r="D3" s="374"/>
      <c r="E3" s="375"/>
      <c r="F3" s="36" t="s">
        <v>616</v>
      </c>
      <c r="G3" s="36" t="s">
        <v>621</v>
      </c>
      <c r="H3" s="373" t="s">
        <v>660</v>
      </c>
      <c r="I3" s="375"/>
      <c r="J3" s="4" t="s">
        <v>661</v>
      </c>
    </row>
    <row r="4" spans="1:10" ht="14.25" customHeight="1">
      <c r="A4" s="281">
        <v>1</v>
      </c>
      <c r="B4" s="373">
        <v>2</v>
      </c>
      <c r="C4" s="374"/>
      <c r="D4" s="374"/>
      <c r="E4" s="375"/>
      <c r="F4" s="36">
        <v>3</v>
      </c>
      <c r="G4" s="36">
        <v>4</v>
      </c>
      <c r="H4" s="373">
        <v>5</v>
      </c>
      <c r="I4" s="375"/>
      <c r="J4" s="4">
        <v>6</v>
      </c>
    </row>
    <row r="5" spans="1:10" ht="15">
      <c r="A5" s="45" t="s">
        <v>545</v>
      </c>
      <c r="B5" s="369" t="s">
        <v>543</v>
      </c>
      <c r="C5" s="370"/>
      <c r="D5" s="370"/>
      <c r="E5" s="371"/>
      <c r="F5" s="76">
        <v>166516701.6</v>
      </c>
      <c r="G5" s="76">
        <v>169813601.46</v>
      </c>
      <c r="H5" s="434">
        <f>G5-F5</f>
        <v>3296899.8600000143</v>
      </c>
      <c r="I5" s="375"/>
      <c r="J5" s="78">
        <f>G5/F5*100-100</f>
        <v>1.9799214302957466</v>
      </c>
    </row>
    <row r="6" spans="1:11" ht="45" customHeight="1">
      <c r="A6" s="6" t="s">
        <v>546</v>
      </c>
      <c r="B6" s="369" t="s">
        <v>513</v>
      </c>
      <c r="C6" s="370"/>
      <c r="D6" s="370"/>
      <c r="E6" s="371"/>
      <c r="F6" s="12"/>
      <c r="G6" s="12"/>
      <c r="H6" s="373" t="s">
        <v>603</v>
      </c>
      <c r="I6" s="375"/>
      <c r="J6" s="4" t="s">
        <v>603</v>
      </c>
      <c r="K6" s="72"/>
    </row>
    <row r="7" spans="1:10" ht="30" customHeight="1">
      <c r="A7" s="6" t="s">
        <v>542</v>
      </c>
      <c r="B7" s="384" t="s">
        <v>514</v>
      </c>
      <c r="C7" s="384"/>
      <c r="D7" s="384"/>
      <c r="E7" s="384"/>
      <c r="F7" s="12">
        <v>15691300.61</v>
      </c>
      <c r="G7" s="12">
        <v>16415186.69</v>
      </c>
      <c r="H7" s="434">
        <f>G7-F7</f>
        <v>723886.0800000001</v>
      </c>
      <c r="I7" s="375"/>
      <c r="J7" s="78">
        <f>G7/F7*100-100</f>
        <v>4.613295596023903</v>
      </c>
    </row>
    <row r="8" spans="1:10" ht="15">
      <c r="A8" s="6" t="s">
        <v>547</v>
      </c>
      <c r="B8" s="369" t="s">
        <v>622</v>
      </c>
      <c r="C8" s="370"/>
      <c r="D8" s="370"/>
      <c r="E8" s="370"/>
      <c r="F8" s="370"/>
      <c r="G8" s="370"/>
      <c r="H8" s="370"/>
      <c r="I8" s="370"/>
      <c r="J8" s="371"/>
    </row>
    <row r="9" spans="1:10" ht="36" customHeight="1">
      <c r="A9" s="382" t="s">
        <v>496</v>
      </c>
      <c r="B9" s="382" t="s">
        <v>497</v>
      </c>
      <c r="C9" s="372" t="s">
        <v>616</v>
      </c>
      <c r="D9" s="372"/>
      <c r="E9" s="372"/>
      <c r="F9" s="373" t="s">
        <v>621</v>
      </c>
      <c r="G9" s="375"/>
      <c r="H9" s="373" t="s">
        <v>544</v>
      </c>
      <c r="I9" s="374"/>
      <c r="J9" s="375"/>
    </row>
    <row r="10" spans="1:10" ht="120">
      <c r="A10" s="436"/>
      <c r="B10" s="436"/>
      <c r="C10" s="37" t="s">
        <v>625</v>
      </c>
      <c r="D10" s="441" t="s">
        <v>624</v>
      </c>
      <c r="E10" s="442"/>
      <c r="F10" s="37" t="s">
        <v>625</v>
      </c>
      <c r="G10" s="37" t="s">
        <v>624</v>
      </c>
      <c r="H10" s="373" t="s">
        <v>625</v>
      </c>
      <c r="I10" s="375"/>
      <c r="J10" s="37" t="s">
        <v>624</v>
      </c>
    </row>
    <row r="11" spans="1:10" ht="15">
      <c r="A11" s="14" t="s">
        <v>570</v>
      </c>
      <c r="B11" s="41" t="s">
        <v>548</v>
      </c>
      <c r="C11" s="70">
        <f>SUM(C13:C20)</f>
        <v>3587978.03</v>
      </c>
      <c r="D11" s="439"/>
      <c r="E11" s="440"/>
      <c r="F11" s="70">
        <f>SUM(F13:F20)</f>
        <v>4222784.67</v>
      </c>
      <c r="G11" s="70"/>
      <c r="H11" s="407">
        <f>F11/C11*100-100</f>
        <v>17.69260108875305</v>
      </c>
      <c r="I11" s="408"/>
      <c r="J11" s="70"/>
    </row>
    <row r="12" spans="1:10" ht="15">
      <c r="A12" s="15"/>
      <c r="B12" s="42" t="s">
        <v>617</v>
      </c>
      <c r="C12" s="71"/>
      <c r="D12" s="437"/>
      <c r="E12" s="438"/>
      <c r="F12" s="71"/>
      <c r="G12" s="71"/>
      <c r="H12" s="437"/>
      <c r="I12" s="438"/>
      <c r="J12" s="71"/>
    </row>
    <row r="13" spans="1:10" ht="75">
      <c r="A13" s="15" t="s">
        <v>626</v>
      </c>
      <c r="B13" s="42" t="s">
        <v>618</v>
      </c>
      <c r="C13" s="32">
        <v>265017.49</v>
      </c>
      <c r="D13" s="373"/>
      <c r="E13" s="375"/>
      <c r="F13" s="32">
        <v>359124.42</v>
      </c>
      <c r="G13" s="35"/>
      <c r="H13" s="407">
        <f>F13/C13*100-100</f>
        <v>35.50970541604633</v>
      </c>
      <c r="I13" s="408"/>
      <c r="J13" s="35"/>
    </row>
    <row r="14" spans="1:10" ht="30">
      <c r="A14" s="7" t="s">
        <v>627</v>
      </c>
      <c r="B14" s="13" t="s">
        <v>619</v>
      </c>
      <c r="C14" s="12">
        <v>0</v>
      </c>
      <c r="D14" s="373"/>
      <c r="E14" s="375"/>
      <c r="F14" s="12">
        <v>0</v>
      </c>
      <c r="G14" s="35"/>
      <c r="H14" s="407"/>
      <c r="I14" s="408"/>
      <c r="J14" s="35"/>
    </row>
    <row r="15" spans="1:10" ht="15">
      <c r="A15" s="7" t="s">
        <v>628</v>
      </c>
      <c r="B15" s="13" t="s">
        <v>718</v>
      </c>
      <c r="C15" s="12"/>
      <c r="D15" s="373"/>
      <c r="E15" s="375"/>
      <c r="F15" s="12"/>
      <c r="G15" s="35"/>
      <c r="H15" s="373"/>
      <c r="I15" s="375"/>
      <c r="J15" s="35"/>
    </row>
    <row r="16" spans="1:10" ht="42.75" customHeight="1">
      <c r="A16" s="7" t="s">
        <v>629</v>
      </c>
      <c r="B16" s="13" t="s">
        <v>719</v>
      </c>
      <c r="C16" s="12"/>
      <c r="D16" s="373"/>
      <c r="E16" s="375"/>
      <c r="F16" s="12"/>
      <c r="G16" s="35"/>
      <c r="H16" s="373"/>
      <c r="I16" s="375"/>
      <c r="J16" s="35"/>
    </row>
    <row r="17" spans="1:10" ht="15">
      <c r="A17" s="7" t="s">
        <v>630</v>
      </c>
      <c r="B17" s="13" t="s">
        <v>620</v>
      </c>
      <c r="C17" s="12"/>
      <c r="D17" s="373"/>
      <c r="E17" s="375"/>
      <c r="F17" s="12"/>
      <c r="G17" s="35"/>
      <c r="H17" s="373"/>
      <c r="I17" s="375"/>
      <c r="J17" s="35"/>
    </row>
    <row r="18" spans="1:10" ht="30">
      <c r="A18" s="7" t="s">
        <v>720</v>
      </c>
      <c r="B18" s="13" t="s">
        <v>721</v>
      </c>
      <c r="C18" s="12">
        <v>3224985.15</v>
      </c>
      <c r="D18" s="373"/>
      <c r="E18" s="375"/>
      <c r="F18" s="12">
        <v>3648964.93</v>
      </c>
      <c r="G18" s="35"/>
      <c r="H18" s="407">
        <f>F18/C18*100-100</f>
        <v>13.146720381022533</v>
      </c>
      <c r="I18" s="408"/>
      <c r="J18" s="35"/>
    </row>
    <row r="19" spans="1:10" ht="30">
      <c r="A19" s="7" t="s">
        <v>722</v>
      </c>
      <c r="B19" s="13" t="s">
        <v>733</v>
      </c>
      <c r="C19" s="12">
        <v>97975.39</v>
      </c>
      <c r="D19" s="373"/>
      <c r="E19" s="375"/>
      <c r="F19" s="12">
        <v>214695.32</v>
      </c>
      <c r="G19" s="35"/>
      <c r="H19" s="407">
        <f>F19/C19*100-100</f>
        <v>119.13188607873875</v>
      </c>
      <c r="I19" s="408"/>
      <c r="J19" s="35"/>
    </row>
    <row r="20" spans="1:10" ht="30">
      <c r="A20" s="7" t="s">
        <v>734</v>
      </c>
      <c r="B20" s="41" t="s">
        <v>723</v>
      </c>
      <c r="C20" s="12"/>
      <c r="D20" s="373"/>
      <c r="E20" s="375"/>
      <c r="F20" s="12"/>
      <c r="G20" s="35"/>
      <c r="H20" s="373"/>
      <c r="I20" s="375"/>
      <c r="J20" s="35"/>
    </row>
    <row r="21" spans="1:10" ht="15">
      <c r="A21" s="40" t="s">
        <v>565</v>
      </c>
      <c r="B21" s="41"/>
      <c r="C21" s="12"/>
      <c r="D21" s="373"/>
      <c r="E21" s="375"/>
      <c r="F21" s="12"/>
      <c r="G21" s="35"/>
      <c r="H21" s="373"/>
      <c r="I21" s="375"/>
      <c r="J21" s="35"/>
    </row>
    <row r="22" spans="1:10" ht="15">
      <c r="A22" s="39" t="s">
        <v>571</v>
      </c>
      <c r="B22" s="41" t="s">
        <v>549</v>
      </c>
      <c r="C22" s="70">
        <f>SUM(C24:C31)</f>
        <v>12559226.91</v>
      </c>
      <c r="D22" s="439"/>
      <c r="E22" s="440"/>
      <c r="F22" s="70">
        <v>5225435.2</v>
      </c>
      <c r="G22" s="70"/>
      <c r="H22" s="407">
        <f>F22/C22*100-100</f>
        <v>-58.39365561713543</v>
      </c>
      <c r="I22" s="408"/>
      <c r="J22" s="415"/>
    </row>
    <row r="23" spans="1:10" ht="15">
      <c r="A23" s="32"/>
      <c r="B23" s="42" t="s">
        <v>617</v>
      </c>
      <c r="C23" s="292"/>
      <c r="D23" s="437"/>
      <c r="E23" s="438"/>
      <c r="F23" s="292"/>
      <c r="G23" s="71"/>
      <c r="H23" s="407"/>
      <c r="I23" s="408"/>
      <c r="J23" s="416"/>
    </row>
    <row r="24" spans="1:10" ht="87" customHeight="1">
      <c r="A24" s="15" t="s">
        <v>580</v>
      </c>
      <c r="B24" s="42" t="s">
        <v>618</v>
      </c>
      <c r="C24" s="12">
        <v>2489847.16</v>
      </c>
      <c r="D24" s="373"/>
      <c r="E24" s="375"/>
      <c r="F24" s="12">
        <v>738575.85</v>
      </c>
      <c r="G24" s="12"/>
      <c r="H24" s="407">
        <f>F24/C24*100-100</f>
        <v>-70.33649848611591</v>
      </c>
      <c r="I24" s="408"/>
      <c r="J24" s="29"/>
    </row>
    <row r="25" spans="1:10" ht="30">
      <c r="A25" s="7" t="s">
        <v>581</v>
      </c>
      <c r="B25" s="13" t="s">
        <v>619</v>
      </c>
      <c r="C25" s="12">
        <v>713184.32</v>
      </c>
      <c r="D25" s="373"/>
      <c r="E25" s="375"/>
      <c r="F25" s="12">
        <v>0</v>
      </c>
      <c r="G25" s="12"/>
      <c r="H25" s="407">
        <f>F25/C25*100-100</f>
        <v>-100</v>
      </c>
      <c r="I25" s="408"/>
      <c r="J25" s="29"/>
    </row>
    <row r="26" spans="1:10" ht="24.75" customHeight="1">
      <c r="A26" s="7" t="s">
        <v>631</v>
      </c>
      <c r="B26" s="13" t="s">
        <v>718</v>
      </c>
      <c r="C26" s="12"/>
      <c r="D26" s="373"/>
      <c r="E26" s="375"/>
      <c r="F26" s="12"/>
      <c r="G26" s="12"/>
      <c r="H26" s="373"/>
      <c r="I26" s="375"/>
      <c r="J26" s="29"/>
    </row>
    <row r="27" spans="1:10" ht="60">
      <c r="A27" s="7" t="s">
        <v>632</v>
      </c>
      <c r="B27" s="13" t="s">
        <v>719</v>
      </c>
      <c r="C27" s="12">
        <v>2249899.6</v>
      </c>
      <c r="D27" s="373"/>
      <c r="E27" s="375"/>
      <c r="F27" s="12">
        <v>1435288.74</v>
      </c>
      <c r="G27" s="12"/>
      <c r="H27" s="407">
        <f>F27/C27*100-100</f>
        <v>-36.206542727506594</v>
      </c>
      <c r="I27" s="408"/>
      <c r="J27" s="29"/>
    </row>
    <row r="28" spans="1:10" ht="23.25" customHeight="1">
      <c r="A28" s="7" t="s">
        <v>633</v>
      </c>
      <c r="B28" s="13" t="s">
        <v>620</v>
      </c>
      <c r="C28" s="12"/>
      <c r="D28" s="373"/>
      <c r="E28" s="375"/>
      <c r="F28" s="12"/>
      <c r="G28" s="12"/>
      <c r="H28" s="373"/>
      <c r="I28" s="375"/>
      <c r="J28" s="29"/>
    </row>
    <row r="29" spans="1:10" ht="30">
      <c r="A29" s="7" t="s">
        <v>724</v>
      </c>
      <c r="B29" s="13" t="s">
        <v>721</v>
      </c>
      <c r="C29" s="12"/>
      <c r="D29" s="373"/>
      <c r="E29" s="375"/>
      <c r="F29" s="12"/>
      <c r="G29" s="12"/>
      <c r="H29" s="407"/>
      <c r="I29" s="408"/>
      <c r="J29" s="29"/>
    </row>
    <row r="30" spans="1:10" ht="15">
      <c r="A30" s="7" t="s">
        <v>725</v>
      </c>
      <c r="B30" s="13" t="s">
        <v>623</v>
      </c>
      <c r="C30" s="12">
        <v>7106295.83</v>
      </c>
      <c r="D30" s="373"/>
      <c r="E30" s="375"/>
      <c r="F30" s="12">
        <v>3051570.61</v>
      </c>
      <c r="G30" s="12"/>
      <c r="H30" s="407">
        <f>F30/C30*100-100</f>
        <v>-57.05821031095465</v>
      </c>
      <c r="I30" s="408"/>
      <c r="J30" s="29"/>
    </row>
    <row r="31" spans="1:10" ht="30">
      <c r="A31" s="7" t="s">
        <v>726</v>
      </c>
      <c r="B31" s="41" t="s">
        <v>723</v>
      </c>
      <c r="C31" s="77"/>
      <c r="D31" s="373"/>
      <c r="E31" s="375"/>
      <c r="F31" s="12"/>
      <c r="G31" s="12"/>
      <c r="H31" s="373"/>
      <c r="I31" s="375"/>
      <c r="J31" s="29"/>
    </row>
    <row r="32" spans="1:10" ht="15">
      <c r="A32" s="17" t="s">
        <v>565</v>
      </c>
      <c r="B32" s="13"/>
      <c r="C32" s="13"/>
      <c r="D32" s="373"/>
      <c r="E32" s="375"/>
      <c r="F32" s="12"/>
      <c r="G32" s="12"/>
      <c r="H32" s="373"/>
      <c r="I32" s="375"/>
      <c r="J32" s="29"/>
    </row>
    <row r="33" spans="1:10" ht="15">
      <c r="A33" s="65"/>
      <c r="B33" s="66"/>
      <c r="C33" s="69"/>
      <c r="D33" s="374"/>
      <c r="E33" s="374"/>
      <c r="F33" s="67"/>
      <c r="G33" s="67"/>
      <c r="H33" s="374"/>
      <c r="I33" s="374"/>
      <c r="J33" s="68"/>
    </row>
    <row r="34" spans="1:10" ht="30.75" customHeight="1">
      <c r="A34" s="46" t="s">
        <v>634</v>
      </c>
      <c r="B34" s="444" t="s">
        <v>740</v>
      </c>
      <c r="C34" s="445"/>
      <c r="D34" s="445"/>
      <c r="E34" s="445"/>
      <c r="F34" s="445"/>
      <c r="G34" s="445"/>
      <c r="H34" s="445"/>
      <c r="I34" s="445"/>
      <c r="J34" s="446"/>
    </row>
    <row r="35" spans="1:10" ht="92.25" customHeight="1">
      <c r="A35" s="65"/>
      <c r="B35" s="24" t="s">
        <v>760</v>
      </c>
      <c r="C35" s="24" t="s">
        <v>761</v>
      </c>
      <c r="D35" s="4" t="s">
        <v>497</v>
      </c>
      <c r="E35" s="4" t="s">
        <v>766</v>
      </c>
      <c r="F35" s="4" t="s">
        <v>762</v>
      </c>
      <c r="G35" s="4" t="s">
        <v>763</v>
      </c>
      <c r="H35" s="4" t="s">
        <v>767</v>
      </c>
      <c r="I35" s="4" t="s">
        <v>764</v>
      </c>
      <c r="J35" s="4" t="s">
        <v>765</v>
      </c>
    </row>
    <row r="36" spans="1:10" ht="15">
      <c r="A36" s="65" t="s">
        <v>583</v>
      </c>
      <c r="B36" s="368" t="s">
        <v>662</v>
      </c>
      <c r="C36" s="368"/>
      <c r="D36" s="368"/>
      <c r="E36" s="368"/>
      <c r="F36" s="368"/>
      <c r="G36" s="368"/>
      <c r="H36" s="368"/>
      <c r="I36" s="368"/>
      <c r="J36" s="368"/>
    </row>
    <row r="37" spans="1:10" ht="30">
      <c r="A37" s="65" t="s">
        <v>593</v>
      </c>
      <c r="B37" s="24" t="s">
        <v>478</v>
      </c>
      <c r="C37" s="24"/>
      <c r="D37" s="24"/>
      <c r="E37" s="24"/>
      <c r="F37" s="24"/>
      <c r="G37" s="24"/>
      <c r="H37" s="24"/>
      <c r="I37" s="282"/>
      <c r="J37" s="24"/>
    </row>
    <row r="38" spans="1:10" ht="26.25" customHeight="1">
      <c r="A38" s="65" t="s">
        <v>664</v>
      </c>
      <c r="B38" s="420" t="s">
        <v>478</v>
      </c>
      <c r="C38" s="265" t="s">
        <v>479</v>
      </c>
      <c r="D38" s="266" t="s">
        <v>480</v>
      </c>
      <c r="E38" s="266" t="s">
        <v>481</v>
      </c>
      <c r="F38" s="301">
        <v>5179</v>
      </c>
      <c r="G38" s="301">
        <v>5705</v>
      </c>
      <c r="H38" s="267">
        <f aca="true" t="shared" si="0" ref="H38:H46">+G38/F38*100</f>
        <v>110.15640084958487</v>
      </c>
      <c r="I38" s="300"/>
      <c r="J38" s="24"/>
    </row>
    <row r="39" spans="1:10" ht="32.25" customHeight="1">
      <c r="A39" s="65" t="s">
        <v>665</v>
      </c>
      <c r="B39" s="421"/>
      <c r="C39" s="265" t="s">
        <v>482</v>
      </c>
      <c r="D39" s="266" t="s">
        <v>480</v>
      </c>
      <c r="E39" s="266" t="s">
        <v>481</v>
      </c>
      <c r="F39" s="301">
        <v>3534</v>
      </c>
      <c r="G39" s="301">
        <v>3680</v>
      </c>
      <c r="H39" s="267">
        <f t="shared" si="0"/>
        <v>104.13129598189022</v>
      </c>
      <c r="I39" s="293"/>
      <c r="J39" s="24"/>
    </row>
    <row r="40" spans="1:10" ht="27.75" customHeight="1">
      <c r="A40" s="65" t="s">
        <v>666</v>
      </c>
      <c r="B40" s="421"/>
      <c r="C40" s="265" t="s">
        <v>483</v>
      </c>
      <c r="D40" s="266" t="s">
        <v>480</v>
      </c>
      <c r="E40" s="266" t="s">
        <v>481</v>
      </c>
      <c r="F40" s="301">
        <v>2598</v>
      </c>
      <c r="G40" s="301">
        <v>2692</v>
      </c>
      <c r="H40" s="267">
        <f t="shared" si="0"/>
        <v>103.61816782140107</v>
      </c>
      <c r="I40" s="265"/>
      <c r="J40" s="24"/>
    </row>
    <row r="41" spans="1:10" ht="47.25" customHeight="1">
      <c r="A41" s="65" t="s">
        <v>666</v>
      </c>
      <c r="B41" s="421"/>
      <c r="C41" s="265" t="s">
        <v>484</v>
      </c>
      <c r="D41" s="266" t="s">
        <v>480</v>
      </c>
      <c r="E41" s="266" t="s">
        <v>481</v>
      </c>
      <c r="F41" s="301">
        <v>837</v>
      </c>
      <c r="G41" s="301">
        <v>758</v>
      </c>
      <c r="H41" s="267">
        <f t="shared" si="0"/>
        <v>90.56152927120668</v>
      </c>
      <c r="I41" s="268" t="s">
        <v>158</v>
      </c>
      <c r="J41" s="24"/>
    </row>
    <row r="42" spans="1:10" ht="42" customHeight="1">
      <c r="A42" s="65"/>
      <c r="B42" s="423"/>
      <c r="C42" s="265" t="s">
        <v>157</v>
      </c>
      <c r="D42" s="266" t="s">
        <v>480</v>
      </c>
      <c r="E42" s="266" t="s">
        <v>481</v>
      </c>
      <c r="F42" s="301">
        <v>0</v>
      </c>
      <c r="G42" s="301">
        <v>103</v>
      </c>
      <c r="H42" s="267"/>
      <c r="I42" s="268"/>
      <c r="J42" s="24"/>
    </row>
    <row r="43" spans="1:10" ht="42" customHeight="1">
      <c r="A43" s="65"/>
      <c r="B43" s="422"/>
      <c r="C43" s="331" t="s">
        <v>159</v>
      </c>
      <c r="D43" s="266" t="s">
        <v>480</v>
      </c>
      <c r="E43" s="266"/>
      <c r="F43" s="332">
        <f>SUM(F38:F42)</f>
        <v>12148</v>
      </c>
      <c r="G43" s="332">
        <f>SUM(G38:G42)</f>
        <v>12938</v>
      </c>
      <c r="H43" s="333">
        <f t="shared" si="0"/>
        <v>106.50312808692787</v>
      </c>
      <c r="I43" s="268"/>
      <c r="J43" s="24"/>
    </row>
    <row r="44" spans="1:10" ht="51">
      <c r="A44" s="65" t="s">
        <v>594</v>
      </c>
      <c r="B44" s="263" t="s">
        <v>489</v>
      </c>
      <c r="C44" s="265" t="s">
        <v>485</v>
      </c>
      <c r="D44" s="266" t="s">
        <v>486</v>
      </c>
      <c r="E44" s="266" t="s">
        <v>487</v>
      </c>
      <c r="F44" s="301">
        <v>1594</v>
      </c>
      <c r="G44" s="301">
        <v>1594</v>
      </c>
      <c r="H44" s="267">
        <f t="shared" si="0"/>
        <v>100</v>
      </c>
      <c r="I44" s="265"/>
      <c r="J44" s="265" t="s">
        <v>488</v>
      </c>
    </row>
    <row r="45" spans="1:10" ht="63">
      <c r="A45" s="65" t="s">
        <v>595</v>
      </c>
      <c r="B45" s="263" t="s">
        <v>476</v>
      </c>
      <c r="C45" s="265" t="s">
        <v>490</v>
      </c>
      <c r="D45" s="266" t="s">
        <v>491</v>
      </c>
      <c r="E45" s="266" t="s">
        <v>492</v>
      </c>
      <c r="F45" s="301">
        <v>265</v>
      </c>
      <c r="G45" s="301">
        <v>261</v>
      </c>
      <c r="H45" s="267">
        <f t="shared" si="0"/>
        <v>98.49056603773585</v>
      </c>
      <c r="I45" s="269"/>
      <c r="J45" s="265" t="s">
        <v>494</v>
      </c>
    </row>
    <row r="46" spans="1:10" ht="30">
      <c r="A46" s="65" t="s">
        <v>451</v>
      </c>
      <c r="B46" s="264" t="s">
        <v>953</v>
      </c>
      <c r="C46" s="24"/>
      <c r="D46" s="24"/>
      <c r="E46" s="266" t="s">
        <v>5</v>
      </c>
      <c r="F46" s="301">
        <v>18</v>
      </c>
      <c r="G46" s="301">
        <v>19</v>
      </c>
      <c r="H46" s="267">
        <f t="shared" si="0"/>
        <v>105.55555555555556</v>
      </c>
      <c r="I46" s="24"/>
      <c r="J46" s="24" t="s">
        <v>6</v>
      </c>
    </row>
    <row r="47" spans="1:10" ht="39">
      <c r="A47" s="65" t="s">
        <v>130</v>
      </c>
      <c r="B47" s="270" t="s">
        <v>495</v>
      </c>
      <c r="C47" s="265"/>
      <c r="D47" s="266"/>
      <c r="E47" s="266" t="s">
        <v>166</v>
      </c>
      <c r="F47" s="301">
        <v>1</v>
      </c>
      <c r="G47" s="301">
        <v>1</v>
      </c>
      <c r="H47" s="265">
        <f aca="true" t="shared" si="1" ref="H47:H52">+G47/F47*100</f>
        <v>100</v>
      </c>
      <c r="I47" s="265"/>
      <c r="J47" s="24"/>
    </row>
    <row r="48" spans="1:10" ht="46.5" customHeight="1">
      <c r="A48" s="65" t="s">
        <v>143</v>
      </c>
      <c r="B48" s="270" t="s">
        <v>160</v>
      </c>
      <c r="C48" s="265" t="s">
        <v>135</v>
      </c>
      <c r="D48" s="266" t="s">
        <v>135</v>
      </c>
      <c r="E48" s="266" t="s">
        <v>161</v>
      </c>
      <c r="F48" s="301">
        <v>100</v>
      </c>
      <c r="G48" s="301">
        <v>100</v>
      </c>
      <c r="H48" s="265">
        <f t="shared" si="1"/>
        <v>100</v>
      </c>
      <c r="I48" s="330"/>
      <c r="J48" s="24" t="s">
        <v>162</v>
      </c>
    </row>
    <row r="49" spans="1:10" ht="102" customHeight="1">
      <c r="A49" s="65" t="s">
        <v>164</v>
      </c>
      <c r="B49" s="270" t="s">
        <v>163</v>
      </c>
      <c r="C49" s="265"/>
      <c r="D49" s="266"/>
      <c r="E49" s="266" t="s">
        <v>166</v>
      </c>
      <c r="F49" s="301">
        <v>1</v>
      </c>
      <c r="G49" s="301">
        <v>1</v>
      </c>
      <c r="H49" s="265">
        <f t="shared" si="1"/>
        <v>100</v>
      </c>
      <c r="I49" s="330"/>
      <c r="J49" s="24"/>
    </row>
    <row r="50" spans="1:10" ht="32.25" customHeight="1">
      <c r="A50" s="65" t="s">
        <v>167</v>
      </c>
      <c r="B50" s="270" t="s">
        <v>165</v>
      </c>
      <c r="C50" s="265"/>
      <c r="D50" s="266"/>
      <c r="E50" s="266" t="s">
        <v>166</v>
      </c>
      <c r="F50" s="301">
        <v>1</v>
      </c>
      <c r="G50" s="301">
        <v>1</v>
      </c>
      <c r="H50" s="265">
        <f t="shared" si="1"/>
        <v>100</v>
      </c>
      <c r="I50" s="330"/>
      <c r="J50" s="24"/>
    </row>
    <row r="51" spans="1:10" ht="42.75" customHeight="1">
      <c r="A51" s="65" t="s">
        <v>168</v>
      </c>
      <c r="B51" s="270" t="s">
        <v>169</v>
      </c>
      <c r="C51" s="265"/>
      <c r="D51" s="266"/>
      <c r="E51" s="266" t="s">
        <v>166</v>
      </c>
      <c r="F51" s="301">
        <v>1</v>
      </c>
      <c r="G51" s="301">
        <v>1</v>
      </c>
      <c r="H51" s="265">
        <f t="shared" si="1"/>
        <v>100</v>
      </c>
      <c r="I51" s="330"/>
      <c r="J51" s="24"/>
    </row>
    <row r="52" spans="1:10" ht="34.5" customHeight="1">
      <c r="A52" s="65" t="s">
        <v>170</v>
      </c>
      <c r="B52" s="270" t="s">
        <v>171</v>
      </c>
      <c r="C52" s="265"/>
      <c r="D52" s="266" t="s">
        <v>172</v>
      </c>
      <c r="E52" s="266" t="s">
        <v>492</v>
      </c>
      <c r="F52" s="301">
        <v>140</v>
      </c>
      <c r="G52" s="301">
        <v>166</v>
      </c>
      <c r="H52" s="334">
        <f t="shared" si="1"/>
        <v>118.57142857142857</v>
      </c>
      <c r="I52" s="330"/>
      <c r="J52" s="24"/>
    </row>
    <row r="53" spans="1:10" ht="90">
      <c r="A53" s="65"/>
      <c r="B53" s="24" t="s">
        <v>760</v>
      </c>
      <c r="C53" s="24" t="s">
        <v>761</v>
      </c>
      <c r="D53" s="4" t="s">
        <v>497</v>
      </c>
      <c r="E53" s="4" t="s">
        <v>768</v>
      </c>
      <c r="F53" s="4" t="s">
        <v>762</v>
      </c>
      <c r="G53" s="4" t="s">
        <v>763</v>
      </c>
      <c r="H53" s="373" t="s">
        <v>764</v>
      </c>
      <c r="I53" s="375"/>
      <c r="J53" s="4" t="s">
        <v>765</v>
      </c>
    </row>
    <row r="54" spans="1:10" ht="15">
      <c r="A54" s="65" t="s">
        <v>584</v>
      </c>
      <c r="B54" s="368" t="s">
        <v>663</v>
      </c>
      <c r="C54" s="368"/>
      <c r="D54" s="368"/>
      <c r="E54" s="368"/>
      <c r="F54" s="368"/>
      <c r="G54" s="368"/>
      <c r="H54" s="368"/>
      <c r="I54" s="368"/>
      <c r="J54" s="368"/>
    </row>
    <row r="55" spans="1:10" ht="30">
      <c r="A55" s="65" t="s">
        <v>671</v>
      </c>
      <c r="B55" s="24" t="s">
        <v>478</v>
      </c>
      <c r="C55" s="24"/>
      <c r="D55" s="24"/>
      <c r="E55" s="24"/>
      <c r="F55" s="24"/>
      <c r="G55" s="24"/>
      <c r="H55" s="24"/>
      <c r="I55" s="282"/>
      <c r="J55" s="24"/>
    </row>
    <row r="56" spans="1:10" ht="25.5">
      <c r="A56" s="65" t="s">
        <v>667</v>
      </c>
      <c r="B56" s="420" t="s">
        <v>478</v>
      </c>
      <c r="C56" s="265" t="s">
        <v>479</v>
      </c>
      <c r="D56" s="266" t="s">
        <v>480</v>
      </c>
      <c r="E56" s="266" t="s">
        <v>481</v>
      </c>
      <c r="F56" s="301">
        <v>5179</v>
      </c>
      <c r="G56" s="301">
        <v>5705</v>
      </c>
      <c r="H56" s="267">
        <f aca="true" t="shared" si="2" ref="H56:H63">+G56/F56*100</f>
        <v>110.15640084958487</v>
      </c>
      <c r="I56" s="300"/>
      <c r="J56" s="24"/>
    </row>
    <row r="57" spans="1:10" ht="25.5">
      <c r="A57" s="65" t="s">
        <v>668</v>
      </c>
      <c r="B57" s="421"/>
      <c r="C57" s="265" t="s">
        <v>482</v>
      </c>
      <c r="D57" s="266" t="s">
        <v>480</v>
      </c>
      <c r="E57" s="266" t="s">
        <v>481</v>
      </c>
      <c r="F57" s="301">
        <v>3534</v>
      </c>
      <c r="G57" s="301">
        <v>3680</v>
      </c>
      <c r="H57" s="267">
        <f t="shared" si="2"/>
        <v>104.13129598189022</v>
      </c>
      <c r="I57" s="293"/>
      <c r="J57" s="24"/>
    </row>
    <row r="58" spans="1:10" ht="25.5">
      <c r="A58" s="65" t="s">
        <v>669</v>
      </c>
      <c r="B58" s="421"/>
      <c r="C58" s="265" t="s">
        <v>483</v>
      </c>
      <c r="D58" s="266" t="s">
        <v>480</v>
      </c>
      <c r="E58" s="266" t="s">
        <v>481</v>
      </c>
      <c r="F58" s="301">
        <v>2598</v>
      </c>
      <c r="G58" s="301">
        <v>2692</v>
      </c>
      <c r="H58" s="267">
        <f t="shared" si="2"/>
        <v>103.61816782140107</v>
      </c>
      <c r="I58" s="265"/>
      <c r="J58" s="24"/>
    </row>
    <row r="59" spans="1:10" ht="55.5" customHeight="1">
      <c r="A59" s="65" t="s">
        <v>669</v>
      </c>
      <c r="B59" s="421"/>
      <c r="C59" s="265" t="s">
        <v>484</v>
      </c>
      <c r="D59" s="266" t="s">
        <v>480</v>
      </c>
      <c r="E59" s="266" t="s">
        <v>481</v>
      </c>
      <c r="F59" s="301">
        <v>837</v>
      </c>
      <c r="G59" s="301">
        <v>758</v>
      </c>
      <c r="H59" s="267">
        <f t="shared" si="2"/>
        <v>90.56152927120668</v>
      </c>
      <c r="I59" s="268" t="s">
        <v>158</v>
      </c>
      <c r="J59" s="24"/>
    </row>
    <row r="60" spans="1:10" ht="38.25">
      <c r="A60" s="65"/>
      <c r="B60" s="422"/>
      <c r="C60" s="265" t="s">
        <v>157</v>
      </c>
      <c r="D60" s="266" t="s">
        <v>480</v>
      </c>
      <c r="E60" s="266" t="s">
        <v>481</v>
      </c>
      <c r="F60" s="301">
        <v>0</v>
      </c>
      <c r="G60" s="301">
        <v>103</v>
      </c>
      <c r="H60" s="267"/>
      <c r="I60" s="268"/>
      <c r="J60" s="24"/>
    </row>
    <row r="61" spans="1:10" ht="51">
      <c r="A61" s="65" t="s">
        <v>597</v>
      </c>
      <c r="B61" s="263" t="s">
        <v>489</v>
      </c>
      <c r="C61" s="265" t="s">
        <v>485</v>
      </c>
      <c r="D61" s="266" t="s">
        <v>486</v>
      </c>
      <c r="E61" s="266" t="s">
        <v>487</v>
      </c>
      <c r="F61" s="301">
        <v>1594</v>
      </c>
      <c r="G61" s="301">
        <v>1594</v>
      </c>
      <c r="H61" s="267">
        <f t="shared" si="2"/>
        <v>100</v>
      </c>
      <c r="I61" s="265"/>
      <c r="J61" s="265" t="s">
        <v>488</v>
      </c>
    </row>
    <row r="62" spans="1:10" ht="63">
      <c r="A62" s="65" t="s">
        <v>598</v>
      </c>
      <c r="B62" s="263" t="s">
        <v>476</v>
      </c>
      <c r="C62" s="265" t="s">
        <v>490</v>
      </c>
      <c r="D62" s="266" t="s">
        <v>491</v>
      </c>
      <c r="E62" s="266" t="s">
        <v>492</v>
      </c>
      <c r="F62" s="301">
        <v>265</v>
      </c>
      <c r="G62" s="301">
        <v>261</v>
      </c>
      <c r="H62" s="267">
        <f t="shared" si="2"/>
        <v>98.49056603773585</v>
      </c>
      <c r="I62" s="269"/>
      <c r="J62" s="265" t="s">
        <v>494</v>
      </c>
    </row>
    <row r="63" spans="1:10" ht="31.5">
      <c r="A63" s="65" t="s">
        <v>599</v>
      </c>
      <c r="B63" s="264" t="s">
        <v>477</v>
      </c>
      <c r="C63" s="24"/>
      <c r="D63" s="24"/>
      <c r="E63" s="266" t="s">
        <v>5</v>
      </c>
      <c r="F63" s="301">
        <v>18</v>
      </c>
      <c r="G63" s="301">
        <v>17</v>
      </c>
      <c r="H63" s="267">
        <f t="shared" si="2"/>
        <v>94.44444444444444</v>
      </c>
      <c r="I63" s="24"/>
      <c r="J63" s="24" t="s">
        <v>6</v>
      </c>
    </row>
    <row r="64" spans="1:10" ht="25.5" customHeight="1">
      <c r="A64" s="65" t="s">
        <v>670</v>
      </c>
      <c r="B64" s="270" t="s">
        <v>495</v>
      </c>
      <c r="C64" s="265"/>
      <c r="D64" s="266"/>
      <c r="E64" s="266" t="s">
        <v>173</v>
      </c>
      <c r="F64" s="301">
        <v>1</v>
      </c>
      <c r="G64" s="301">
        <v>1</v>
      </c>
      <c r="H64" s="265">
        <f aca="true" t="shared" si="3" ref="H64:H69">+G64/F64*100</f>
        <v>100</v>
      </c>
      <c r="I64" s="265"/>
      <c r="J64" s="24"/>
    </row>
    <row r="65" spans="1:10" ht="25.5" customHeight="1">
      <c r="A65" s="65" t="s">
        <v>174</v>
      </c>
      <c r="B65" s="270" t="s">
        <v>160</v>
      </c>
      <c r="C65" s="265" t="s">
        <v>135</v>
      </c>
      <c r="D65" s="266" t="s">
        <v>135</v>
      </c>
      <c r="E65" s="266" t="s">
        <v>161</v>
      </c>
      <c r="F65" s="301">
        <v>100</v>
      </c>
      <c r="G65" s="301">
        <v>100</v>
      </c>
      <c r="H65" s="265">
        <f t="shared" si="3"/>
        <v>100</v>
      </c>
      <c r="I65" s="330"/>
      <c r="J65" s="24" t="s">
        <v>162</v>
      </c>
    </row>
    <row r="66" spans="1:10" ht="25.5" customHeight="1">
      <c r="A66" s="65" t="s">
        <v>175</v>
      </c>
      <c r="B66" s="270" t="s">
        <v>163</v>
      </c>
      <c r="C66" s="265"/>
      <c r="D66" s="266"/>
      <c r="E66" s="266" t="s">
        <v>166</v>
      </c>
      <c r="F66" s="301">
        <v>1</v>
      </c>
      <c r="G66" s="301">
        <v>1</v>
      </c>
      <c r="H66" s="265">
        <f t="shared" si="3"/>
        <v>100</v>
      </c>
      <c r="I66" s="330"/>
      <c r="J66" s="24"/>
    </row>
    <row r="67" spans="1:10" ht="25.5" customHeight="1">
      <c r="A67" s="65" t="s">
        <v>176</v>
      </c>
      <c r="B67" s="270" t="s">
        <v>165</v>
      </c>
      <c r="C67" s="265"/>
      <c r="D67" s="266"/>
      <c r="E67" s="266" t="s">
        <v>166</v>
      </c>
      <c r="F67" s="301">
        <v>1</v>
      </c>
      <c r="G67" s="301">
        <v>1</v>
      </c>
      <c r="H67" s="265">
        <f t="shared" si="3"/>
        <v>100</v>
      </c>
      <c r="I67" s="330"/>
      <c r="J67" s="24"/>
    </row>
    <row r="68" spans="1:10" ht="25.5" customHeight="1">
      <c r="A68" s="65" t="s">
        <v>177</v>
      </c>
      <c r="B68" s="270" t="s">
        <v>169</v>
      </c>
      <c r="C68" s="265"/>
      <c r="D68" s="266"/>
      <c r="E68" s="266" t="s">
        <v>166</v>
      </c>
      <c r="F68" s="301">
        <v>1</v>
      </c>
      <c r="G68" s="301">
        <v>1</v>
      </c>
      <c r="H68" s="265">
        <f t="shared" si="3"/>
        <v>100</v>
      </c>
      <c r="I68" s="330"/>
      <c r="J68" s="24"/>
    </row>
    <row r="69" spans="1:10" ht="25.5" customHeight="1">
      <c r="A69" s="65" t="s">
        <v>178</v>
      </c>
      <c r="B69" s="270" t="s">
        <v>171</v>
      </c>
      <c r="C69" s="265"/>
      <c r="D69" s="266" t="s">
        <v>172</v>
      </c>
      <c r="E69" s="266" t="s">
        <v>492</v>
      </c>
      <c r="F69" s="301">
        <v>140</v>
      </c>
      <c r="G69" s="301">
        <v>166</v>
      </c>
      <c r="H69" s="334">
        <f t="shared" si="3"/>
        <v>118.57142857142857</v>
      </c>
      <c r="I69" s="330"/>
      <c r="J69" s="24"/>
    </row>
    <row r="70" spans="1:10" ht="15" customHeight="1">
      <c r="A70" s="46" t="s">
        <v>641</v>
      </c>
      <c r="B70" s="369" t="s">
        <v>540</v>
      </c>
      <c r="C70" s="370"/>
      <c r="D70" s="370"/>
      <c r="E70" s="370"/>
      <c r="F70" s="370"/>
      <c r="G70" s="370"/>
      <c r="H70" s="370"/>
      <c r="I70" s="370"/>
      <c r="J70" s="371"/>
    </row>
    <row r="71" spans="1:10" ht="30" customHeight="1">
      <c r="A71" s="435" t="s">
        <v>496</v>
      </c>
      <c r="B71" s="368" t="s">
        <v>635</v>
      </c>
      <c r="C71" s="373" t="s">
        <v>636</v>
      </c>
      <c r="D71" s="374"/>
      <c r="E71" s="375"/>
      <c r="F71" s="372" t="s">
        <v>637</v>
      </c>
      <c r="G71" s="372"/>
      <c r="H71" s="450" t="s">
        <v>544</v>
      </c>
      <c r="I71" s="451"/>
      <c r="J71" s="452"/>
    </row>
    <row r="72" spans="1:10" ht="45" customHeight="1">
      <c r="A72" s="435"/>
      <c r="B72" s="368"/>
      <c r="C72" s="4" t="s">
        <v>625</v>
      </c>
      <c r="D72" s="374" t="s">
        <v>640</v>
      </c>
      <c r="E72" s="375"/>
      <c r="F72" s="4" t="s">
        <v>625</v>
      </c>
      <c r="G72" s="4" t="s">
        <v>640</v>
      </c>
      <c r="H72" s="373" t="s">
        <v>625</v>
      </c>
      <c r="I72" s="375"/>
      <c r="J72" s="4" t="s">
        <v>640</v>
      </c>
    </row>
    <row r="73" spans="1:10" ht="15">
      <c r="A73" s="17" t="s">
        <v>605</v>
      </c>
      <c r="B73" s="13" t="s">
        <v>625</v>
      </c>
      <c r="C73" s="24">
        <v>160373</v>
      </c>
      <c r="D73" s="398">
        <v>26134</v>
      </c>
      <c r="E73" s="399"/>
      <c r="F73" s="24">
        <v>108917</v>
      </c>
      <c r="G73" s="24">
        <v>23175</v>
      </c>
      <c r="H73" s="448">
        <f>F73/C73*100</f>
        <v>67.91479862570384</v>
      </c>
      <c r="I73" s="449"/>
      <c r="J73" s="318">
        <f>G73/D73*100</f>
        <v>88.67758475549094</v>
      </c>
    </row>
    <row r="74" spans="1:10" ht="15">
      <c r="A74" s="17" t="s">
        <v>607</v>
      </c>
      <c r="B74" s="13" t="s">
        <v>638</v>
      </c>
      <c r="C74" s="24">
        <v>160373</v>
      </c>
      <c r="D74" s="398">
        <v>26134</v>
      </c>
      <c r="E74" s="399"/>
      <c r="F74" s="24">
        <v>108917</v>
      </c>
      <c r="G74" s="24">
        <v>23175</v>
      </c>
      <c r="H74" s="448">
        <f>F74/C74*100</f>
        <v>67.91479862570384</v>
      </c>
      <c r="I74" s="449"/>
      <c r="J74" s="318">
        <f>G74/D74*100</f>
        <v>88.67758475549094</v>
      </c>
    </row>
    <row r="75" spans="1:10" ht="30">
      <c r="A75" s="17" t="s">
        <v>613</v>
      </c>
      <c r="B75" s="13" t="s">
        <v>639</v>
      </c>
      <c r="C75" s="24">
        <v>708</v>
      </c>
      <c r="D75" s="398">
        <v>108</v>
      </c>
      <c r="E75" s="399"/>
      <c r="F75" s="24">
        <v>714</v>
      </c>
      <c r="G75" s="24">
        <v>105</v>
      </c>
      <c r="H75" s="448">
        <f>F75/C75*100</f>
        <v>100.84745762711864</v>
      </c>
      <c r="I75" s="449"/>
      <c r="J75" s="319">
        <f>G75/D75*100</f>
        <v>97.22222222222221</v>
      </c>
    </row>
    <row r="76" spans="1:10" ht="15" customHeight="1">
      <c r="A76" s="47" t="s">
        <v>647</v>
      </c>
      <c r="B76" s="369" t="s">
        <v>515</v>
      </c>
      <c r="C76" s="370"/>
      <c r="D76" s="370"/>
      <c r="E76" s="370"/>
      <c r="F76" s="370"/>
      <c r="G76" s="370"/>
      <c r="H76" s="370"/>
      <c r="I76" s="370"/>
      <c r="J76" s="371"/>
    </row>
    <row r="77" spans="1:10" s="44" customFormat="1" ht="48" customHeight="1">
      <c r="A77" s="11" t="s">
        <v>496</v>
      </c>
      <c r="B77" s="398" t="s">
        <v>642</v>
      </c>
      <c r="C77" s="447"/>
      <c r="D77" s="398" t="s">
        <v>625</v>
      </c>
      <c r="E77" s="399"/>
      <c r="F77" s="398" t="s">
        <v>643</v>
      </c>
      <c r="G77" s="399"/>
      <c r="H77" s="398" t="s">
        <v>644</v>
      </c>
      <c r="I77" s="447"/>
      <c r="J77" s="399"/>
    </row>
    <row r="78" spans="1:10" ht="42.75" customHeight="1">
      <c r="A78" s="8" t="s">
        <v>653</v>
      </c>
      <c r="B78" s="373" t="s">
        <v>645</v>
      </c>
      <c r="C78" s="374"/>
      <c r="D78" s="398">
        <v>36</v>
      </c>
      <c r="E78" s="399"/>
      <c r="F78" s="368">
        <v>5</v>
      </c>
      <c r="G78" s="368"/>
      <c r="H78" s="398">
        <v>31</v>
      </c>
      <c r="I78" s="447"/>
      <c r="J78" s="399"/>
    </row>
    <row r="79" spans="1:10" ht="45" customHeight="1">
      <c r="A79" s="8" t="s">
        <v>654</v>
      </c>
      <c r="B79" s="373" t="s">
        <v>646</v>
      </c>
      <c r="C79" s="374"/>
      <c r="D79" s="398">
        <v>0</v>
      </c>
      <c r="E79" s="399"/>
      <c r="F79" s="368">
        <v>0</v>
      </c>
      <c r="G79" s="368"/>
      <c r="H79" s="398">
        <v>0</v>
      </c>
      <c r="I79" s="447"/>
      <c r="J79" s="399"/>
    </row>
    <row r="80" spans="1:10" ht="15" customHeight="1">
      <c r="A80" s="45" t="s">
        <v>657</v>
      </c>
      <c r="B80" s="400" t="s">
        <v>648</v>
      </c>
      <c r="C80" s="401"/>
      <c r="D80" s="401"/>
      <c r="E80" s="401"/>
      <c r="F80" s="401"/>
      <c r="G80" s="401"/>
      <c r="H80" s="401"/>
      <c r="I80" s="401"/>
      <c r="J80" s="402"/>
    </row>
    <row r="81" spans="1:10" ht="15" customHeight="1">
      <c r="A81" s="7" t="s">
        <v>682</v>
      </c>
      <c r="B81" s="362" t="s">
        <v>655</v>
      </c>
      <c r="C81" s="363"/>
      <c r="D81" s="363"/>
      <c r="E81" s="363"/>
      <c r="F81" s="363"/>
      <c r="G81" s="363"/>
      <c r="H81" s="363"/>
      <c r="I81" s="363"/>
      <c r="J81" s="364"/>
    </row>
    <row r="82" spans="1:10" ht="35.25" customHeight="1">
      <c r="A82" s="435" t="s">
        <v>496</v>
      </c>
      <c r="B82" s="472" t="s">
        <v>497</v>
      </c>
      <c r="C82" s="473"/>
      <c r="D82" s="473"/>
      <c r="E82" s="474"/>
      <c r="F82" s="372" t="s">
        <v>732</v>
      </c>
      <c r="G82" s="372"/>
      <c r="H82" s="373" t="s">
        <v>651</v>
      </c>
      <c r="I82" s="374"/>
      <c r="J82" s="375"/>
    </row>
    <row r="83" spans="1:10" ht="44.25" customHeight="1">
      <c r="A83" s="435"/>
      <c r="B83" s="441"/>
      <c r="C83" s="475"/>
      <c r="D83" s="475"/>
      <c r="E83" s="442"/>
      <c r="F83" s="4" t="s">
        <v>649</v>
      </c>
      <c r="G83" s="4" t="s">
        <v>650</v>
      </c>
      <c r="H83" s="373" t="s">
        <v>649</v>
      </c>
      <c r="I83" s="375"/>
      <c r="J83" s="12" t="s">
        <v>652</v>
      </c>
    </row>
    <row r="84" spans="1:10" ht="15">
      <c r="A84" s="40" t="s">
        <v>741</v>
      </c>
      <c r="B84" s="388" t="s">
        <v>781</v>
      </c>
      <c r="C84" s="406"/>
      <c r="D84" s="406"/>
      <c r="E84" s="389"/>
      <c r="F84" s="282">
        <v>0</v>
      </c>
      <c r="G84" s="282">
        <v>0</v>
      </c>
      <c r="H84" s="398">
        <v>0</v>
      </c>
      <c r="I84" s="453"/>
      <c r="J84" s="282">
        <v>0</v>
      </c>
    </row>
    <row r="85" spans="1:10" ht="15">
      <c r="A85" s="40" t="s">
        <v>742</v>
      </c>
      <c r="B85" s="427" t="s">
        <v>625</v>
      </c>
      <c r="C85" s="428"/>
      <c r="D85" s="428"/>
      <c r="E85" s="429"/>
      <c r="F85" s="454">
        <f>F87+F96</f>
        <v>36992465.15</v>
      </c>
      <c r="G85" s="454">
        <v>35687586.49</v>
      </c>
      <c r="H85" s="466">
        <f>H87+H96</f>
        <v>36992465.15</v>
      </c>
      <c r="I85" s="467"/>
      <c r="J85" s="314">
        <v>35645358.77</v>
      </c>
    </row>
    <row r="86" spans="1:10" ht="15" customHeight="1">
      <c r="A86" s="49"/>
      <c r="B86" s="430" t="s">
        <v>795</v>
      </c>
      <c r="C86" s="431"/>
      <c r="D86" s="431"/>
      <c r="E86" s="432"/>
      <c r="F86" s="455"/>
      <c r="G86" s="455"/>
      <c r="H86" s="468"/>
      <c r="I86" s="469"/>
      <c r="J86" s="315"/>
    </row>
    <row r="87" spans="1:10" ht="15">
      <c r="A87" s="17" t="s">
        <v>782</v>
      </c>
      <c r="B87" s="388" t="s">
        <v>493</v>
      </c>
      <c r="C87" s="406"/>
      <c r="D87" s="406"/>
      <c r="E87" s="389"/>
      <c r="F87" s="304">
        <f>SUM(F88:F93)</f>
        <v>33993770.28</v>
      </c>
      <c r="G87" s="304">
        <f>SUM(G88:G93)</f>
        <v>32712859.259999998</v>
      </c>
      <c r="H87" s="403">
        <f>SUM(H88:I93)</f>
        <v>33993770.28</v>
      </c>
      <c r="I87" s="404"/>
      <c r="J87" s="304">
        <f>SUM(J88:J95)</f>
        <v>32670631.54</v>
      </c>
    </row>
    <row r="88" spans="1:10" ht="15">
      <c r="A88" s="17" t="s">
        <v>805</v>
      </c>
      <c r="B88" s="388" t="s">
        <v>275</v>
      </c>
      <c r="C88" s="406"/>
      <c r="D88" s="406"/>
      <c r="E88" s="389"/>
      <c r="F88" s="304">
        <v>8090052.48</v>
      </c>
      <c r="G88" s="304">
        <v>7946705.14</v>
      </c>
      <c r="H88" s="403">
        <f aca="true" t="shared" si="4" ref="H88:H93">F88</f>
        <v>8090052.48</v>
      </c>
      <c r="I88" s="404"/>
      <c r="J88" s="304">
        <v>7946705.14</v>
      </c>
    </row>
    <row r="89" spans="1:10" ht="15" customHeight="1">
      <c r="A89" s="17" t="s">
        <v>806</v>
      </c>
      <c r="B89" s="388" t="s">
        <v>847</v>
      </c>
      <c r="C89" s="406"/>
      <c r="D89" s="406"/>
      <c r="E89" s="389"/>
      <c r="F89" s="304">
        <v>14994613.8</v>
      </c>
      <c r="G89" s="304">
        <v>14994613.8</v>
      </c>
      <c r="H89" s="403">
        <f t="shared" si="4"/>
        <v>14994613.8</v>
      </c>
      <c r="I89" s="404"/>
      <c r="J89" s="304">
        <v>14994613.8</v>
      </c>
    </row>
    <row r="90" spans="1:10" ht="15" customHeight="1">
      <c r="A90" s="17"/>
      <c r="B90" s="388" t="s">
        <v>276</v>
      </c>
      <c r="C90" s="406"/>
      <c r="D90" s="406"/>
      <c r="E90" s="389"/>
      <c r="F90" s="304">
        <v>3476709</v>
      </c>
      <c r="G90" s="304">
        <v>3400709</v>
      </c>
      <c r="H90" s="403">
        <f t="shared" si="4"/>
        <v>3476709</v>
      </c>
      <c r="I90" s="404"/>
      <c r="J90" s="304">
        <v>3400709</v>
      </c>
    </row>
    <row r="91" spans="1:10" ht="15" customHeight="1">
      <c r="A91" s="17" t="s">
        <v>809</v>
      </c>
      <c r="B91" s="388" t="s">
        <v>848</v>
      </c>
      <c r="C91" s="406"/>
      <c r="D91" s="406"/>
      <c r="E91" s="389"/>
      <c r="F91" s="304">
        <v>6401250.1</v>
      </c>
      <c r="G91" s="304">
        <v>5742774.42</v>
      </c>
      <c r="H91" s="403">
        <f t="shared" si="4"/>
        <v>6401250.1</v>
      </c>
      <c r="I91" s="404"/>
      <c r="J91" s="304">
        <v>5700546.7</v>
      </c>
    </row>
    <row r="92" spans="1:10" ht="15" customHeight="1">
      <c r="A92" s="17" t="s">
        <v>810</v>
      </c>
      <c r="B92" s="388" t="s">
        <v>849</v>
      </c>
      <c r="C92" s="406"/>
      <c r="D92" s="406"/>
      <c r="E92" s="389"/>
      <c r="F92" s="304">
        <v>628056.9</v>
      </c>
      <c r="G92" s="304">
        <v>628056.9</v>
      </c>
      <c r="H92" s="403">
        <f t="shared" si="4"/>
        <v>628056.9</v>
      </c>
      <c r="I92" s="404"/>
      <c r="J92" s="304">
        <v>628056.9</v>
      </c>
    </row>
    <row r="93" spans="1:10" ht="15" customHeight="1">
      <c r="A93" s="17" t="s">
        <v>811</v>
      </c>
      <c r="B93" s="388" t="s">
        <v>274</v>
      </c>
      <c r="C93" s="406"/>
      <c r="D93" s="406"/>
      <c r="E93" s="389"/>
      <c r="F93" s="304">
        <v>403088</v>
      </c>
      <c r="G93" s="304">
        <v>0</v>
      </c>
      <c r="H93" s="403">
        <f t="shared" si="4"/>
        <v>403088</v>
      </c>
      <c r="I93" s="404"/>
      <c r="J93" s="304">
        <v>0</v>
      </c>
    </row>
    <row r="94" spans="1:10" ht="17.25" customHeight="1">
      <c r="A94" s="17" t="s">
        <v>556</v>
      </c>
      <c r="B94" s="388" t="s">
        <v>558</v>
      </c>
      <c r="C94" s="406"/>
      <c r="D94" s="406"/>
      <c r="E94" s="389"/>
      <c r="F94" s="304"/>
      <c r="G94" s="304"/>
      <c r="H94" s="403"/>
      <c r="I94" s="404"/>
      <c r="J94" s="304"/>
    </row>
    <row r="95" spans="1:10" ht="22.5" customHeight="1">
      <c r="A95" s="17" t="s">
        <v>557</v>
      </c>
      <c r="B95" s="388" t="s">
        <v>852</v>
      </c>
      <c r="C95" s="406"/>
      <c r="D95" s="406"/>
      <c r="E95" s="389"/>
      <c r="F95" s="304"/>
      <c r="G95" s="304"/>
      <c r="H95" s="403"/>
      <c r="I95" s="404"/>
      <c r="J95" s="304"/>
    </row>
    <row r="96" spans="1:10" ht="22.5" customHeight="1">
      <c r="A96" s="17" t="s">
        <v>783</v>
      </c>
      <c r="B96" s="388" t="s">
        <v>784</v>
      </c>
      <c r="C96" s="406"/>
      <c r="D96" s="406"/>
      <c r="E96" s="389"/>
      <c r="F96" s="304">
        <v>2998694.87</v>
      </c>
      <c r="G96" s="304">
        <v>2974727.23</v>
      </c>
      <c r="H96" s="403">
        <v>2998694.87</v>
      </c>
      <c r="I96" s="404"/>
      <c r="J96" s="305">
        <f>SUM(J97:J104)</f>
        <v>2974727.23</v>
      </c>
    </row>
    <row r="97" spans="1:10" ht="22.5" customHeight="1">
      <c r="A97" s="17" t="s">
        <v>785</v>
      </c>
      <c r="B97" s="388" t="s">
        <v>278</v>
      </c>
      <c r="C97" s="406"/>
      <c r="D97" s="406"/>
      <c r="E97" s="389"/>
      <c r="F97" s="304">
        <v>618881</v>
      </c>
      <c r="G97" s="304">
        <v>618881</v>
      </c>
      <c r="H97" s="403">
        <f>F97</f>
        <v>618881</v>
      </c>
      <c r="I97" s="404"/>
      <c r="J97" s="305">
        <f>G97</f>
        <v>618881</v>
      </c>
    </row>
    <row r="98" spans="1:10" ht="21" customHeight="1">
      <c r="A98" s="17" t="s">
        <v>786</v>
      </c>
      <c r="B98" s="388" t="s">
        <v>850</v>
      </c>
      <c r="C98" s="406"/>
      <c r="D98" s="406"/>
      <c r="E98" s="389"/>
      <c r="F98" s="304">
        <v>283500</v>
      </c>
      <c r="G98" s="304">
        <v>281124.97</v>
      </c>
      <c r="H98" s="403">
        <f aca="true" t="shared" si="5" ref="H98:H103">F98</f>
        <v>283500</v>
      </c>
      <c r="I98" s="404"/>
      <c r="J98" s="305">
        <f aca="true" t="shared" si="6" ref="J98:J103">G98</f>
        <v>281124.97</v>
      </c>
    </row>
    <row r="99" spans="1:10" ht="45" customHeight="1">
      <c r="A99" s="17" t="s">
        <v>807</v>
      </c>
      <c r="B99" s="388" t="s">
        <v>277</v>
      </c>
      <c r="C99" s="406"/>
      <c r="D99" s="406"/>
      <c r="E99" s="389"/>
      <c r="F99" s="304">
        <v>14000</v>
      </c>
      <c r="G99" s="304">
        <v>14000</v>
      </c>
      <c r="H99" s="403">
        <f t="shared" si="5"/>
        <v>14000</v>
      </c>
      <c r="I99" s="404"/>
      <c r="J99" s="305">
        <f t="shared" si="6"/>
        <v>14000</v>
      </c>
    </row>
    <row r="100" spans="1:10" ht="44.25" customHeight="1">
      <c r="A100" s="17" t="s">
        <v>808</v>
      </c>
      <c r="B100" s="388" t="s">
        <v>851</v>
      </c>
      <c r="C100" s="406"/>
      <c r="D100" s="406"/>
      <c r="E100" s="389"/>
      <c r="F100" s="304">
        <v>1805383.1</v>
      </c>
      <c r="G100" s="304">
        <v>1804860.49</v>
      </c>
      <c r="H100" s="403">
        <f t="shared" si="5"/>
        <v>1805383.1</v>
      </c>
      <c r="I100" s="404"/>
      <c r="J100" s="305">
        <f t="shared" si="6"/>
        <v>1804860.49</v>
      </c>
    </row>
    <row r="101" spans="1:10" ht="44.25" customHeight="1">
      <c r="A101" s="17" t="s">
        <v>280</v>
      </c>
      <c r="B101" s="388" t="s">
        <v>281</v>
      </c>
      <c r="C101" s="406"/>
      <c r="D101" s="406"/>
      <c r="E101" s="389"/>
      <c r="F101" s="304">
        <v>176500</v>
      </c>
      <c r="G101" s="304">
        <v>176500</v>
      </c>
      <c r="H101" s="403">
        <f t="shared" si="5"/>
        <v>176500</v>
      </c>
      <c r="I101" s="404"/>
      <c r="J101" s="305">
        <f t="shared" si="6"/>
        <v>176500</v>
      </c>
    </row>
    <row r="102" spans="1:10" ht="44.25" customHeight="1">
      <c r="A102" s="17" t="s">
        <v>282</v>
      </c>
      <c r="B102" s="388" t="s">
        <v>283</v>
      </c>
      <c r="C102" s="406"/>
      <c r="D102" s="406"/>
      <c r="E102" s="389"/>
      <c r="F102" s="304">
        <v>21070</v>
      </c>
      <c r="G102" s="304"/>
      <c r="H102" s="403">
        <f t="shared" si="5"/>
        <v>21070</v>
      </c>
      <c r="I102" s="404"/>
      <c r="J102" s="305">
        <f t="shared" si="6"/>
        <v>0</v>
      </c>
    </row>
    <row r="103" spans="1:10" ht="15.75" customHeight="1">
      <c r="A103" s="17" t="s">
        <v>812</v>
      </c>
      <c r="B103" s="388" t="s">
        <v>279</v>
      </c>
      <c r="C103" s="406"/>
      <c r="D103" s="406"/>
      <c r="E103" s="389"/>
      <c r="F103" s="304">
        <v>79360.77</v>
      </c>
      <c r="G103" s="304">
        <v>79360.77</v>
      </c>
      <c r="H103" s="403">
        <f t="shared" si="5"/>
        <v>79360.77</v>
      </c>
      <c r="I103" s="404"/>
      <c r="J103" s="305">
        <f t="shared" si="6"/>
        <v>79360.77</v>
      </c>
    </row>
    <row r="104" spans="1:10" ht="19.5" customHeight="1">
      <c r="A104" s="17" t="s">
        <v>559</v>
      </c>
      <c r="B104" s="388" t="s">
        <v>770</v>
      </c>
      <c r="C104" s="406"/>
      <c r="D104" s="406"/>
      <c r="E104" s="389"/>
      <c r="F104" s="304"/>
      <c r="G104" s="304"/>
      <c r="H104" s="403"/>
      <c r="I104" s="404"/>
      <c r="J104" s="305"/>
    </row>
    <row r="105" spans="1:10" ht="15">
      <c r="A105" s="17" t="s">
        <v>743</v>
      </c>
      <c r="B105" s="388" t="s">
        <v>787</v>
      </c>
      <c r="C105" s="406"/>
      <c r="D105" s="406"/>
      <c r="E105" s="389"/>
      <c r="F105" s="345">
        <v>0</v>
      </c>
      <c r="G105" s="345">
        <v>0</v>
      </c>
      <c r="H105" s="470">
        <v>0</v>
      </c>
      <c r="I105" s="471"/>
      <c r="J105" s="344">
        <v>0</v>
      </c>
    </row>
    <row r="106" spans="1:10" ht="15" customHeight="1">
      <c r="A106" s="17" t="s">
        <v>683</v>
      </c>
      <c r="B106" s="388" t="s">
        <v>656</v>
      </c>
      <c r="C106" s="406"/>
      <c r="D106" s="406"/>
      <c r="E106" s="406"/>
      <c r="F106" s="406"/>
      <c r="G106" s="406"/>
      <c r="H106" s="406"/>
      <c r="I106" s="406"/>
      <c r="J106" s="389"/>
    </row>
    <row r="107" spans="1:10" ht="30" customHeight="1">
      <c r="A107" s="435" t="s">
        <v>496</v>
      </c>
      <c r="B107" s="427" t="s">
        <v>497</v>
      </c>
      <c r="C107" s="428"/>
      <c r="D107" s="428"/>
      <c r="E107" s="429"/>
      <c r="F107" s="368" t="s">
        <v>732</v>
      </c>
      <c r="G107" s="368"/>
      <c r="H107" s="398" t="s">
        <v>651</v>
      </c>
      <c r="I107" s="447"/>
      <c r="J107" s="399"/>
    </row>
    <row r="108" spans="1:10" ht="45">
      <c r="A108" s="443"/>
      <c r="B108" s="430"/>
      <c r="C108" s="431"/>
      <c r="D108" s="431"/>
      <c r="E108" s="432"/>
      <c r="F108" s="282" t="s">
        <v>649</v>
      </c>
      <c r="G108" s="282" t="s">
        <v>650</v>
      </c>
      <c r="H108" s="398" t="s">
        <v>649</v>
      </c>
      <c r="I108" s="399"/>
      <c r="J108" s="282" t="s">
        <v>652</v>
      </c>
    </row>
    <row r="109" spans="1:10" ht="15">
      <c r="A109" s="40" t="s">
        <v>744</v>
      </c>
      <c r="B109" s="388" t="s">
        <v>781</v>
      </c>
      <c r="C109" s="406"/>
      <c r="D109" s="406"/>
      <c r="E109" s="389"/>
      <c r="F109" s="309">
        <v>450939.82</v>
      </c>
      <c r="G109" s="309">
        <v>450939.82</v>
      </c>
      <c r="H109" s="393">
        <v>450939.82</v>
      </c>
      <c r="I109" s="394"/>
      <c r="J109" s="309">
        <v>450939.82</v>
      </c>
    </row>
    <row r="110" spans="1:10" ht="15">
      <c r="A110" s="40" t="s">
        <v>745</v>
      </c>
      <c r="B110" s="427" t="s">
        <v>625</v>
      </c>
      <c r="C110" s="428"/>
      <c r="D110" s="428"/>
      <c r="E110" s="429"/>
      <c r="F110" s="456">
        <f>SUM(F112:F116)</f>
        <v>17699180.18</v>
      </c>
      <c r="G110" s="456">
        <v>16628879.26</v>
      </c>
      <c r="H110" s="460">
        <f>H112+H113+H114+H115+H116</f>
        <v>18150120</v>
      </c>
      <c r="I110" s="461"/>
      <c r="J110" s="456">
        <v>16892202.47</v>
      </c>
    </row>
    <row r="111" spans="1:10" ht="15" customHeight="1">
      <c r="A111" s="49"/>
      <c r="B111" s="430" t="s">
        <v>795</v>
      </c>
      <c r="C111" s="431"/>
      <c r="D111" s="431"/>
      <c r="E111" s="432"/>
      <c r="F111" s="457"/>
      <c r="G111" s="457"/>
      <c r="H111" s="462"/>
      <c r="I111" s="463"/>
      <c r="J111" s="457"/>
    </row>
    <row r="112" spans="1:10" ht="21" customHeight="1">
      <c r="A112" s="49" t="s">
        <v>788</v>
      </c>
      <c r="B112" s="388" t="s">
        <v>813</v>
      </c>
      <c r="C112" s="406"/>
      <c r="D112" s="406"/>
      <c r="E112" s="389"/>
      <c r="F112" s="313">
        <v>28800</v>
      </c>
      <c r="G112" s="313">
        <v>24723.84</v>
      </c>
      <c r="H112" s="393">
        <v>28800</v>
      </c>
      <c r="I112" s="394"/>
      <c r="J112" s="310">
        <f>G112</f>
        <v>24723.84</v>
      </c>
    </row>
    <row r="113" spans="1:10" ht="21" customHeight="1">
      <c r="A113" s="17" t="s">
        <v>789</v>
      </c>
      <c r="B113" s="388" t="s">
        <v>814</v>
      </c>
      <c r="C113" s="406"/>
      <c r="D113" s="406"/>
      <c r="E113" s="389"/>
      <c r="F113" s="312">
        <v>150000</v>
      </c>
      <c r="G113" s="312">
        <v>148968.73</v>
      </c>
      <c r="H113" s="393">
        <v>150000</v>
      </c>
      <c r="I113" s="394"/>
      <c r="J113" s="312">
        <f>G113</f>
        <v>148968.73</v>
      </c>
    </row>
    <row r="114" spans="1:10" ht="22.5" customHeight="1">
      <c r="A114" s="17" t="s">
        <v>815</v>
      </c>
      <c r="B114" s="388" t="s">
        <v>820</v>
      </c>
      <c r="C114" s="406"/>
      <c r="D114" s="406"/>
      <c r="E114" s="389"/>
      <c r="F114" s="312">
        <v>50000</v>
      </c>
      <c r="G114" s="312">
        <v>40000</v>
      </c>
      <c r="H114" s="393">
        <v>50000</v>
      </c>
      <c r="I114" s="394"/>
      <c r="J114" s="311">
        <f>G114</f>
        <v>40000</v>
      </c>
    </row>
    <row r="115" spans="1:10" ht="22.5" customHeight="1">
      <c r="A115" s="17" t="s">
        <v>816</v>
      </c>
      <c r="B115" s="388" t="s">
        <v>817</v>
      </c>
      <c r="C115" s="406"/>
      <c r="D115" s="406"/>
      <c r="E115" s="389"/>
      <c r="F115" s="312">
        <v>1553173.52</v>
      </c>
      <c r="G115" s="312">
        <v>1143000</v>
      </c>
      <c r="H115" s="393">
        <v>1553173.52</v>
      </c>
      <c r="I115" s="394"/>
      <c r="J115" s="311">
        <v>1428829.23</v>
      </c>
    </row>
    <row r="116" spans="1:10" ht="29.25" customHeight="1">
      <c r="A116" s="17" t="s">
        <v>818</v>
      </c>
      <c r="B116" s="388" t="s">
        <v>819</v>
      </c>
      <c r="C116" s="406"/>
      <c r="D116" s="406"/>
      <c r="E116" s="389"/>
      <c r="F116" s="312">
        <v>15917206.66</v>
      </c>
      <c r="G116" s="312">
        <v>15272186.69</v>
      </c>
      <c r="H116" s="393">
        <v>16368146.48</v>
      </c>
      <c r="I116" s="394"/>
      <c r="J116" s="311">
        <v>15249680.67</v>
      </c>
    </row>
    <row r="117" spans="1:10" ht="15">
      <c r="A117" s="17" t="s">
        <v>565</v>
      </c>
      <c r="B117" s="388"/>
      <c r="C117" s="406"/>
      <c r="D117" s="406"/>
      <c r="E117" s="389"/>
      <c r="F117" s="316"/>
      <c r="G117" s="316"/>
      <c r="H117" s="464"/>
      <c r="I117" s="465"/>
      <c r="J117" s="317"/>
    </row>
    <row r="118" spans="1:10" ht="15">
      <c r="A118" s="17" t="s">
        <v>746</v>
      </c>
      <c r="B118" s="362" t="s">
        <v>787</v>
      </c>
      <c r="C118" s="363"/>
      <c r="D118" s="363"/>
      <c r="E118" s="364"/>
      <c r="F118" s="312">
        <v>187616.61</v>
      </c>
      <c r="G118" s="307">
        <v>187616.61</v>
      </c>
      <c r="H118" s="397">
        <v>187616.61</v>
      </c>
      <c r="I118" s="397"/>
      <c r="J118" s="308">
        <v>187616.61</v>
      </c>
    </row>
    <row r="119" spans="1:10" ht="15" customHeight="1">
      <c r="A119" s="17" t="s">
        <v>684</v>
      </c>
      <c r="B119" s="362" t="s">
        <v>735</v>
      </c>
      <c r="C119" s="363"/>
      <c r="D119" s="363"/>
      <c r="E119" s="363"/>
      <c r="F119" s="363"/>
      <c r="G119" s="363"/>
      <c r="H119" s="363"/>
      <c r="I119" s="363"/>
      <c r="J119" s="364"/>
    </row>
    <row r="120" spans="1:10" ht="30" customHeight="1">
      <c r="A120" s="435" t="s">
        <v>496</v>
      </c>
      <c r="B120" s="417" t="s">
        <v>497</v>
      </c>
      <c r="C120" s="418"/>
      <c r="D120" s="418"/>
      <c r="E120" s="419"/>
      <c r="F120" s="372" t="s">
        <v>732</v>
      </c>
      <c r="G120" s="372"/>
      <c r="H120" s="373" t="s">
        <v>651</v>
      </c>
      <c r="I120" s="374"/>
      <c r="J120" s="375"/>
    </row>
    <row r="121" spans="1:10" ht="45">
      <c r="A121" s="443"/>
      <c r="B121" s="424"/>
      <c r="C121" s="425"/>
      <c r="D121" s="425"/>
      <c r="E121" s="426"/>
      <c r="F121" s="39" t="s">
        <v>649</v>
      </c>
      <c r="G121" s="39" t="s">
        <v>650</v>
      </c>
      <c r="H121" s="373" t="s">
        <v>649</v>
      </c>
      <c r="I121" s="375"/>
      <c r="J121" s="39" t="s">
        <v>652</v>
      </c>
    </row>
    <row r="122" spans="1:10" ht="15">
      <c r="A122" s="40" t="s">
        <v>747</v>
      </c>
      <c r="B122" s="362" t="s">
        <v>781</v>
      </c>
      <c r="C122" s="363"/>
      <c r="D122" s="363"/>
      <c r="E122" s="364"/>
      <c r="F122" s="282">
        <v>33515661.22</v>
      </c>
      <c r="G122" s="282">
        <f>F122</f>
        <v>33515661.22</v>
      </c>
      <c r="H122" s="368">
        <f>G122</f>
        <v>33515661.22</v>
      </c>
      <c r="I122" s="368"/>
      <c r="J122" s="282">
        <f>H122</f>
        <v>33515661.22</v>
      </c>
    </row>
    <row r="123" spans="1:10" ht="15">
      <c r="A123" s="40" t="s">
        <v>748</v>
      </c>
      <c r="B123" s="417" t="s">
        <v>625</v>
      </c>
      <c r="C123" s="418"/>
      <c r="D123" s="418"/>
      <c r="E123" s="419"/>
      <c r="F123" s="458">
        <f>SUM(F125:F128)</f>
        <v>227744109</v>
      </c>
      <c r="G123" s="458">
        <v>236598351.98</v>
      </c>
      <c r="H123" s="409">
        <f>SUM(H125:I128)</f>
        <v>261259770.22</v>
      </c>
      <c r="I123" s="410"/>
      <c r="J123" s="458">
        <v>248082348.55</v>
      </c>
    </row>
    <row r="124" spans="1:10" ht="15" customHeight="1">
      <c r="A124" s="49"/>
      <c r="B124" s="424" t="s">
        <v>795</v>
      </c>
      <c r="C124" s="425"/>
      <c r="D124" s="425"/>
      <c r="E124" s="426"/>
      <c r="F124" s="459"/>
      <c r="G124" s="459"/>
      <c r="H124" s="411"/>
      <c r="I124" s="412"/>
      <c r="J124" s="459"/>
    </row>
    <row r="125" spans="1:10" ht="15">
      <c r="A125" s="49" t="s">
        <v>790</v>
      </c>
      <c r="B125" s="362" t="s">
        <v>821</v>
      </c>
      <c r="C125" s="363"/>
      <c r="D125" s="363"/>
      <c r="E125" s="364"/>
      <c r="F125" s="306">
        <v>227744109</v>
      </c>
      <c r="G125" s="306">
        <v>236598351.98</v>
      </c>
      <c r="H125" s="413">
        <v>261259770.22</v>
      </c>
      <c r="I125" s="414"/>
      <c r="J125" s="302">
        <v>248082348.55</v>
      </c>
    </row>
    <row r="126" spans="1:10" ht="15">
      <c r="A126" s="17" t="s">
        <v>791</v>
      </c>
      <c r="B126" s="362" t="s">
        <v>822</v>
      </c>
      <c r="C126" s="363"/>
      <c r="D126" s="363"/>
      <c r="E126" s="364"/>
      <c r="F126" s="297">
        <v>0</v>
      </c>
      <c r="G126" s="297">
        <v>0</v>
      </c>
      <c r="H126" s="395">
        <v>0</v>
      </c>
      <c r="I126" s="396"/>
      <c r="J126" s="303">
        <v>0</v>
      </c>
    </row>
    <row r="127" spans="1:10" ht="15">
      <c r="A127" s="17" t="s">
        <v>823</v>
      </c>
      <c r="B127" s="373" t="s">
        <v>824</v>
      </c>
      <c r="C127" s="374"/>
      <c r="D127" s="374"/>
      <c r="E127" s="375"/>
      <c r="F127" s="297"/>
      <c r="G127" s="297"/>
      <c r="H127" s="395">
        <v>0</v>
      </c>
      <c r="I127" s="396"/>
      <c r="J127" s="303">
        <v>0</v>
      </c>
    </row>
    <row r="128" spans="1:10" ht="15">
      <c r="A128" s="17" t="s">
        <v>825</v>
      </c>
      <c r="B128" s="373" t="s">
        <v>826</v>
      </c>
      <c r="C128" s="374"/>
      <c r="D128" s="374"/>
      <c r="E128" s="375"/>
      <c r="F128" s="297">
        <v>0</v>
      </c>
      <c r="G128" s="297">
        <v>0</v>
      </c>
      <c r="H128" s="395">
        <v>0</v>
      </c>
      <c r="I128" s="396"/>
      <c r="J128" s="303">
        <v>0</v>
      </c>
    </row>
    <row r="129" spans="1:10" ht="15">
      <c r="A129" s="17" t="s">
        <v>749</v>
      </c>
      <c r="B129" s="405" t="s">
        <v>787</v>
      </c>
      <c r="C129" s="405"/>
      <c r="D129" s="405"/>
      <c r="E129" s="405"/>
      <c r="F129" s="24">
        <v>22031664.65</v>
      </c>
      <c r="G129" s="296">
        <v>22031664.65</v>
      </c>
      <c r="H129" s="433">
        <v>22031664.65</v>
      </c>
      <c r="I129" s="433"/>
      <c r="J129" s="303">
        <v>22031664.65</v>
      </c>
    </row>
    <row r="130" spans="1:10" ht="30.75" customHeight="1">
      <c r="A130" s="47" t="s">
        <v>685</v>
      </c>
      <c r="B130" s="369" t="s">
        <v>678</v>
      </c>
      <c r="C130" s="370"/>
      <c r="D130" s="370"/>
      <c r="E130" s="370"/>
      <c r="F130" s="370"/>
      <c r="G130" s="370"/>
      <c r="H130" s="370"/>
      <c r="I130" s="370"/>
      <c r="J130" s="371"/>
    </row>
    <row r="131" spans="1:10" ht="90">
      <c r="A131" s="38" t="s">
        <v>496</v>
      </c>
      <c r="B131" s="373" t="s">
        <v>497</v>
      </c>
      <c r="C131" s="374"/>
      <c r="D131" s="375"/>
      <c r="E131" s="4" t="s">
        <v>796</v>
      </c>
      <c r="F131" s="4" t="s">
        <v>680</v>
      </c>
      <c r="G131" s="4" t="s">
        <v>679</v>
      </c>
      <c r="H131" s="373" t="s">
        <v>658</v>
      </c>
      <c r="I131" s="375"/>
      <c r="J131" s="4" t="s">
        <v>659</v>
      </c>
    </row>
    <row r="132" spans="1:10" ht="15">
      <c r="A132" s="17" t="s">
        <v>690</v>
      </c>
      <c r="B132" s="362" t="s">
        <v>681</v>
      </c>
      <c r="C132" s="363"/>
      <c r="D132" s="364"/>
      <c r="E132" s="4"/>
      <c r="F132" s="4"/>
      <c r="G132" s="4"/>
      <c r="H132" s="372"/>
      <c r="I132" s="372"/>
      <c r="J132" s="4"/>
    </row>
    <row r="133" spans="1:10" ht="15">
      <c r="A133" s="17" t="s">
        <v>691</v>
      </c>
      <c r="B133" s="373"/>
      <c r="C133" s="374"/>
      <c r="D133" s="375"/>
      <c r="E133" s="12">
        <v>211</v>
      </c>
      <c r="F133" s="12"/>
      <c r="G133" s="12"/>
      <c r="H133" s="372"/>
      <c r="I133" s="372"/>
      <c r="J133" s="29"/>
    </row>
    <row r="134" spans="1:10" ht="15">
      <c r="A134" s="17" t="s">
        <v>692</v>
      </c>
      <c r="B134" s="373"/>
      <c r="C134" s="374"/>
      <c r="D134" s="375"/>
      <c r="E134" s="12">
        <v>212</v>
      </c>
      <c r="F134" s="12"/>
      <c r="G134" s="12"/>
      <c r="H134" s="372"/>
      <c r="I134" s="372"/>
      <c r="J134" s="29"/>
    </row>
    <row r="135" spans="1:10" ht="15">
      <c r="A135" s="17" t="s">
        <v>693</v>
      </c>
      <c r="B135" s="373"/>
      <c r="C135" s="374"/>
      <c r="D135" s="375"/>
      <c r="E135" s="12">
        <v>213</v>
      </c>
      <c r="F135" s="12"/>
      <c r="G135" s="12"/>
      <c r="H135" s="372"/>
      <c r="I135" s="372"/>
      <c r="J135" s="29"/>
    </row>
    <row r="136" spans="1:10" ht="15">
      <c r="A136" s="17" t="s">
        <v>750</v>
      </c>
      <c r="B136" s="373"/>
      <c r="C136" s="374"/>
      <c r="D136" s="375"/>
      <c r="E136" s="12">
        <v>221</v>
      </c>
      <c r="F136" s="12"/>
      <c r="G136" s="12"/>
      <c r="H136" s="372"/>
      <c r="I136" s="372"/>
      <c r="J136" s="29"/>
    </row>
    <row r="137" spans="1:10" ht="15">
      <c r="A137" s="17" t="s">
        <v>751</v>
      </c>
      <c r="B137" s="373"/>
      <c r="C137" s="374"/>
      <c r="D137" s="375"/>
      <c r="E137" s="12">
        <v>222</v>
      </c>
      <c r="F137" s="12"/>
      <c r="G137" s="12"/>
      <c r="H137" s="372"/>
      <c r="I137" s="372"/>
      <c r="J137" s="29"/>
    </row>
    <row r="138" spans="1:10" ht="15">
      <c r="A138" s="17" t="s">
        <v>752</v>
      </c>
      <c r="B138" s="373"/>
      <c r="C138" s="374"/>
      <c r="D138" s="375"/>
      <c r="E138" s="12">
        <v>223</v>
      </c>
      <c r="F138" s="12"/>
      <c r="G138" s="12"/>
      <c r="H138" s="372"/>
      <c r="I138" s="372"/>
      <c r="J138" s="29"/>
    </row>
    <row r="139" spans="1:10" ht="15">
      <c r="A139" s="17" t="s">
        <v>753</v>
      </c>
      <c r="B139" s="373"/>
      <c r="C139" s="374"/>
      <c r="D139" s="375"/>
      <c r="E139" s="12">
        <v>224</v>
      </c>
      <c r="F139" s="12"/>
      <c r="G139" s="12"/>
      <c r="H139" s="372"/>
      <c r="I139" s="372"/>
      <c r="J139" s="29"/>
    </row>
    <row r="140" spans="1:10" ht="15">
      <c r="A140" s="17" t="s">
        <v>754</v>
      </c>
      <c r="B140" s="373"/>
      <c r="C140" s="374"/>
      <c r="D140" s="375"/>
      <c r="E140" s="12">
        <v>225</v>
      </c>
      <c r="F140" s="12"/>
      <c r="G140" s="12"/>
      <c r="H140" s="372"/>
      <c r="I140" s="372"/>
      <c r="J140" s="29"/>
    </row>
    <row r="141" spans="1:10" ht="15">
      <c r="A141" s="17" t="s">
        <v>755</v>
      </c>
      <c r="B141" s="373"/>
      <c r="C141" s="374"/>
      <c r="D141" s="375"/>
      <c r="E141" s="12">
        <v>226</v>
      </c>
      <c r="F141" s="12"/>
      <c r="G141" s="12"/>
      <c r="H141" s="372"/>
      <c r="I141" s="372"/>
      <c r="J141" s="29"/>
    </row>
    <row r="142" spans="1:10" ht="15">
      <c r="A142" s="17" t="s">
        <v>756</v>
      </c>
      <c r="B142" s="373"/>
      <c r="C142" s="374"/>
      <c r="D142" s="375"/>
      <c r="E142" s="12">
        <v>290</v>
      </c>
      <c r="F142" s="12"/>
      <c r="G142" s="12"/>
      <c r="H142" s="372"/>
      <c r="I142" s="372"/>
      <c r="J142" s="29"/>
    </row>
    <row r="143" spans="1:10" ht="15">
      <c r="A143" s="17" t="s">
        <v>757</v>
      </c>
      <c r="B143" s="373"/>
      <c r="C143" s="374"/>
      <c r="D143" s="375"/>
      <c r="E143" s="12">
        <v>310</v>
      </c>
      <c r="F143" s="12"/>
      <c r="G143" s="12"/>
      <c r="H143" s="372"/>
      <c r="I143" s="372"/>
      <c r="J143" s="29"/>
    </row>
    <row r="144" spans="1:10" ht="15">
      <c r="A144" s="17" t="s">
        <v>758</v>
      </c>
      <c r="B144" s="373"/>
      <c r="C144" s="374"/>
      <c r="D144" s="375"/>
      <c r="E144" s="12">
        <v>340</v>
      </c>
      <c r="F144" s="12"/>
      <c r="G144" s="12"/>
      <c r="H144" s="372"/>
      <c r="I144" s="372"/>
      <c r="J144" s="29"/>
    </row>
  </sheetData>
  <sheetProtection/>
  <mergeCells count="234">
    <mergeCell ref="B82:E83"/>
    <mergeCell ref="D79:E79"/>
    <mergeCell ref="H104:I104"/>
    <mergeCell ref="H109:I109"/>
    <mergeCell ref="H79:J79"/>
    <mergeCell ref="H98:I98"/>
    <mergeCell ref="B106:J106"/>
    <mergeCell ref="B98:E98"/>
    <mergeCell ref="B79:C79"/>
    <mergeCell ref="H99:I99"/>
    <mergeCell ref="B102:E102"/>
    <mergeCell ref="H105:I105"/>
    <mergeCell ref="G85:G86"/>
    <mergeCell ref="H103:I103"/>
    <mergeCell ref="H92:I92"/>
    <mergeCell ref="H91:I91"/>
    <mergeCell ref="H88:I88"/>
    <mergeCell ref="H89:I89"/>
    <mergeCell ref="D30:E30"/>
    <mergeCell ref="B78:C78"/>
    <mergeCell ref="B81:J81"/>
    <mergeCell ref="B90:E90"/>
    <mergeCell ref="B84:E84"/>
    <mergeCell ref="H31:I31"/>
    <mergeCell ref="H85:I86"/>
    <mergeCell ref="B36:J36"/>
    <mergeCell ref="H33:I33"/>
    <mergeCell ref="C71:E71"/>
    <mergeCell ref="D24:E24"/>
    <mergeCell ref="H101:I101"/>
    <mergeCell ref="H102:I102"/>
    <mergeCell ref="B94:E94"/>
    <mergeCell ref="B93:E93"/>
    <mergeCell ref="H93:I93"/>
    <mergeCell ref="H97:I97"/>
    <mergeCell ref="H96:I96"/>
    <mergeCell ref="B99:E99"/>
    <mergeCell ref="D28:E28"/>
    <mergeCell ref="H110:I111"/>
    <mergeCell ref="H121:I121"/>
    <mergeCell ref="H117:I117"/>
    <mergeCell ref="D19:E19"/>
    <mergeCell ref="D21:E21"/>
    <mergeCell ref="D27:E27"/>
    <mergeCell ref="D22:E22"/>
    <mergeCell ref="D25:E25"/>
    <mergeCell ref="D26:E26"/>
    <mergeCell ref="D23:E23"/>
    <mergeCell ref="G110:G111"/>
    <mergeCell ref="H107:J107"/>
    <mergeCell ref="H112:I112"/>
    <mergeCell ref="F107:G107"/>
    <mergeCell ref="J123:J124"/>
    <mergeCell ref="F123:F124"/>
    <mergeCell ref="G123:G124"/>
    <mergeCell ref="H122:I122"/>
    <mergeCell ref="F110:F111"/>
    <mergeCell ref="J110:J111"/>
    <mergeCell ref="A120:A121"/>
    <mergeCell ref="B112:E112"/>
    <mergeCell ref="B120:E121"/>
    <mergeCell ref="B118:E118"/>
    <mergeCell ref="B119:J119"/>
    <mergeCell ref="H120:J120"/>
    <mergeCell ref="F120:G120"/>
    <mergeCell ref="H113:I113"/>
    <mergeCell ref="H114:I114"/>
    <mergeCell ref="B110:E110"/>
    <mergeCell ref="B113:E113"/>
    <mergeCell ref="B117:E117"/>
    <mergeCell ref="B115:E115"/>
    <mergeCell ref="B114:E114"/>
    <mergeCell ref="B116:E116"/>
    <mergeCell ref="B111:E111"/>
    <mergeCell ref="B91:E91"/>
    <mergeCell ref="H84:I84"/>
    <mergeCell ref="H90:I90"/>
    <mergeCell ref="F85:F86"/>
    <mergeCell ref="B85:E85"/>
    <mergeCell ref="B88:E88"/>
    <mergeCell ref="B70:J70"/>
    <mergeCell ref="H72:I72"/>
    <mergeCell ref="H32:I32"/>
    <mergeCell ref="H53:I53"/>
    <mergeCell ref="F71:G71"/>
    <mergeCell ref="H78:J78"/>
    <mergeCell ref="H71:J71"/>
    <mergeCell ref="D78:E78"/>
    <mergeCell ref="H74:I74"/>
    <mergeCell ref="F78:G78"/>
    <mergeCell ref="D73:E73"/>
    <mergeCell ref="B77:C77"/>
    <mergeCell ref="H73:I73"/>
    <mergeCell ref="D72:E72"/>
    <mergeCell ref="D77:E77"/>
    <mergeCell ref="F77:G77"/>
    <mergeCell ref="H77:J77"/>
    <mergeCell ref="B76:J76"/>
    <mergeCell ref="D74:E74"/>
    <mergeCell ref="H75:I75"/>
    <mergeCell ref="H26:I26"/>
    <mergeCell ref="H29:I29"/>
    <mergeCell ref="H27:I27"/>
    <mergeCell ref="H28:I28"/>
    <mergeCell ref="B54:J54"/>
    <mergeCell ref="D31:E31"/>
    <mergeCell ref="D32:E32"/>
    <mergeCell ref="B34:J34"/>
    <mergeCell ref="H30:I30"/>
    <mergeCell ref="D33:E33"/>
    <mergeCell ref="H19:I19"/>
    <mergeCell ref="A107:A108"/>
    <mergeCell ref="B87:E87"/>
    <mergeCell ref="B86:E86"/>
    <mergeCell ref="B97:E97"/>
    <mergeCell ref="B105:E105"/>
    <mergeCell ref="B96:E96"/>
    <mergeCell ref="B95:E95"/>
    <mergeCell ref="B104:E104"/>
    <mergeCell ref="H25:I25"/>
    <mergeCell ref="A82:A83"/>
    <mergeCell ref="F82:G82"/>
    <mergeCell ref="H82:J82"/>
    <mergeCell ref="H83:I83"/>
    <mergeCell ref="H16:I16"/>
    <mergeCell ref="H18:I18"/>
    <mergeCell ref="D20:E20"/>
    <mergeCell ref="F79:G79"/>
    <mergeCell ref="D75:E75"/>
    <mergeCell ref="D16:E16"/>
    <mergeCell ref="A9:A10"/>
    <mergeCell ref="B9:B10"/>
    <mergeCell ref="F9:G9"/>
    <mergeCell ref="H11:I11"/>
    <mergeCell ref="H12:I12"/>
    <mergeCell ref="D15:E15"/>
    <mergeCell ref="D11:E11"/>
    <mergeCell ref="D12:E12"/>
    <mergeCell ref="D10:E10"/>
    <mergeCell ref="H13:I13"/>
    <mergeCell ref="D29:E29"/>
    <mergeCell ref="A71:A72"/>
    <mergeCell ref="B71:B72"/>
    <mergeCell ref="D13:E13"/>
    <mergeCell ref="D18:E18"/>
    <mergeCell ref="H22:I22"/>
    <mergeCell ref="D14:E14"/>
    <mergeCell ref="H17:I17"/>
    <mergeCell ref="H14:I14"/>
    <mergeCell ref="D17:E17"/>
    <mergeCell ref="H15:I15"/>
    <mergeCell ref="H20:I20"/>
    <mergeCell ref="B6:E6"/>
    <mergeCell ref="B8:J8"/>
    <mergeCell ref="H10:I10"/>
    <mergeCell ref="C9:E9"/>
    <mergeCell ref="H9:J9"/>
    <mergeCell ref="H7:I7"/>
    <mergeCell ref="B7:E7"/>
    <mergeCell ref="H6:I6"/>
    <mergeCell ref="B1:J1"/>
    <mergeCell ref="B2:J2"/>
    <mergeCell ref="B3:E3"/>
    <mergeCell ref="B5:E5"/>
    <mergeCell ref="B4:E4"/>
    <mergeCell ref="H4:I4"/>
    <mergeCell ref="H3:I3"/>
    <mergeCell ref="H5:I5"/>
    <mergeCell ref="B144:D144"/>
    <mergeCell ref="B143:D143"/>
    <mergeCell ref="B142:D142"/>
    <mergeCell ref="B141:D141"/>
    <mergeCell ref="B140:D140"/>
    <mergeCell ref="B137:D137"/>
    <mergeCell ref="B138:D138"/>
    <mergeCell ref="B139:D139"/>
    <mergeCell ref="B127:E127"/>
    <mergeCell ref="B136:D136"/>
    <mergeCell ref="B135:D135"/>
    <mergeCell ref="B134:D134"/>
    <mergeCell ref="B132:D132"/>
    <mergeCell ref="B133:D133"/>
    <mergeCell ref="B130:J130"/>
    <mergeCell ref="B128:E128"/>
    <mergeCell ref="B131:D131"/>
    <mergeCell ref="H132:I132"/>
    <mergeCell ref="H136:I136"/>
    <mergeCell ref="H134:I134"/>
    <mergeCell ref="H133:I133"/>
    <mergeCell ref="H139:I139"/>
    <mergeCell ref="H129:I129"/>
    <mergeCell ref="H135:I135"/>
    <mergeCell ref="H131:I131"/>
    <mergeCell ref="H137:I137"/>
    <mergeCell ref="J22:J23"/>
    <mergeCell ref="B122:E122"/>
    <mergeCell ref="B125:E125"/>
    <mergeCell ref="B126:E126"/>
    <mergeCell ref="B123:E123"/>
    <mergeCell ref="B56:B60"/>
    <mergeCell ref="B38:B43"/>
    <mergeCell ref="B124:E124"/>
    <mergeCell ref="B107:E108"/>
    <mergeCell ref="H24:I24"/>
    <mergeCell ref="H142:I142"/>
    <mergeCell ref="H100:I100"/>
    <mergeCell ref="H141:I141"/>
    <mergeCell ref="H23:I23"/>
    <mergeCell ref="H128:I128"/>
    <mergeCell ref="H140:I140"/>
    <mergeCell ref="H123:I123"/>
    <mergeCell ref="H124:I124"/>
    <mergeCell ref="H125:I125"/>
    <mergeCell ref="H126:I126"/>
    <mergeCell ref="B129:E129"/>
    <mergeCell ref="H138:I138"/>
    <mergeCell ref="B92:E92"/>
    <mergeCell ref="B89:E89"/>
    <mergeCell ref="H94:I94"/>
    <mergeCell ref="B109:E109"/>
    <mergeCell ref="B101:E101"/>
    <mergeCell ref="B103:E103"/>
    <mergeCell ref="B100:E100"/>
    <mergeCell ref="H95:I95"/>
    <mergeCell ref="H21:I21"/>
    <mergeCell ref="H143:I143"/>
    <mergeCell ref="H144:I144"/>
    <mergeCell ref="H115:I115"/>
    <mergeCell ref="H116:I116"/>
    <mergeCell ref="H127:I127"/>
    <mergeCell ref="H118:I118"/>
    <mergeCell ref="H108:I108"/>
    <mergeCell ref="B80:J80"/>
    <mergeCell ref="H87:I87"/>
  </mergeCells>
  <printOptions/>
  <pageMargins left="0.16" right="0.2362204724409449" top="0.16" bottom="0.16" header="0.16" footer="0.16"/>
  <pageSetup fitToHeight="7" fitToWidth="1" horizontalDpi="600" verticalDpi="600" orientation="landscape" paperSize="9" scale="82" r:id="rId1"/>
  <rowBreaks count="3" manualBreakCount="3">
    <brk id="21" max="9" man="1"/>
    <brk id="81" max="255" man="1"/>
    <brk id="137" max="255" man="1"/>
  </rowBreaks>
</worksheet>
</file>

<file path=xl/worksheets/sheet4.xml><?xml version="1.0" encoding="utf-8"?>
<worksheet xmlns="http://schemas.openxmlformats.org/spreadsheetml/2006/main" xmlns:r="http://schemas.openxmlformats.org/officeDocument/2006/relationships">
  <dimension ref="A1:H542"/>
  <sheetViews>
    <sheetView zoomScalePageLayoutView="0" workbookViewId="0" topLeftCell="B234">
      <selection activeCell="E10" sqref="E10"/>
    </sheetView>
  </sheetViews>
  <sheetFormatPr defaultColWidth="18.75390625" defaultRowHeight="12.75"/>
  <cols>
    <col min="1" max="1" width="6.625" style="9" customWidth="1"/>
    <col min="2" max="2" width="78.375" style="9" customWidth="1"/>
    <col min="3" max="3" width="11.875" style="9" customWidth="1"/>
    <col min="4" max="4" width="17.25390625" style="9" customWidth="1"/>
    <col min="5" max="5" width="17.875" style="48" customWidth="1"/>
    <col min="6" max="6" width="13.125" style="9" customWidth="1"/>
    <col min="7" max="7" width="18.75390625" style="9" customWidth="1"/>
    <col min="8" max="8" width="11.875" style="9" customWidth="1"/>
    <col min="9" max="16384" width="18.75390625" style="9" customWidth="1"/>
  </cols>
  <sheetData>
    <row r="1" spans="1:8" ht="15">
      <c r="A1" s="20"/>
      <c r="B1" s="376" t="s">
        <v>507</v>
      </c>
      <c r="C1" s="376"/>
      <c r="D1" s="376"/>
      <c r="E1" s="376"/>
      <c r="F1" s="376"/>
      <c r="G1" s="376"/>
      <c r="H1" s="377"/>
    </row>
    <row r="2" spans="1:8" ht="15">
      <c r="A2" s="33"/>
      <c r="B2" s="378" t="s">
        <v>608</v>
      </c>
      <c r="C2" s="378"/>
      <c r="D2" s="378"/>
      <c r="E2" s="378"/>
      <c r="F2" s="378"/>
      <c r="G2" s="378"/>
      <c r="H2" s="379"/>
    </row>
    <row r="3" spans="1:8" ht="15">
      <c r="A3" s="45" t="s">
        <v>759</v>
      </c>
      <c r="B3" s="369" t="s">
        <v>686</v>
      </c>
      <c r="C3" s="370"/>
      <c r="D3" s="370"/>
      <c r="E3" s="370"/>
      <c r="F3" s="370"/>
      <c r="G3" s="370"/>
      <c r="H3" s="371"/>
    </row>
    <row r="4" spans="1:8" ht="120">
      <c r="A4" s="12" t="s">
        <v>496</v>
      </c>
      <c r="B4" s="36" t="s">
        <v>561</v>
      </c>
      <c r="C4" s="4" t="s">
        <v>695</v>
      </c>
      <c r="D4" s="12" t="s">
        <v>687</v>
      </c>
      <c r="E4" s="4" t="s">
        <v>688</v>
      </c>
      <c r="F4" s="12" t="s">
        <v>689</v>
      </c>
      <c r="G4" s="382" t="s">
        <v>550</v>
      </c>
      <c r="H4" s="382"/>
    </row>
    <row r="5" spans="1:8" ht="31.5">
      <c r="A5" s="85" t="s">
        <v>116</v>
      </c>
      <c r="B5" s="132" t="s">
        <v>115</v>
      </c>
      <c r="C5" s="133"/>
      <c r="D5" s="63"/>
      <c r="E5" s="142"/>
      <c r="F5" s="135"/>
      <c r="G5" s="134"/>
      <c r="H5" s="79"/>
    </row>
    <row r="6" spans="1:8" ht="15">
      <c r="A6" s="38" t="s">
        <v>500</v>
      </c>
      <c r="B6" s="80" t="s">
        <v>830</v>
      </c>
      <c r="C6" s="81" t="s">
        <v>481</v>
      </c>
      <c r="D6" s="140">
        <v>268</v>
      </c>
      <c r="E6" s="140">
        <v>268</v>
      </c>
      <c r="F6" s="141">
        <f>(E6/D6)*100-100</f>
        <v>0</v>
      </c>
      <c r="G6" s="383"/>
      <c r="H6" s="383"/>
    </row>
    <row r="7" spans="1:8" ht="15">
      <c r="A7" s="38">
        <f>A6+1</f>
        <v>2</v>
      </c>
      <c r="B7" s="80" t="s">
        <v>831</v>
      </c>
      <c r="C7" s="81" t="s">
        <v>481</v>
      </c>
      <c r="D7" s="140">
        <v>178</v>
      </c>
      <c r="E7" s="140">
        <v>178</v>
      </c>
      <c r="F7" s="141">
        <f aca="true" t="shared" si="0" ref="F7:F51">(E7/D7)*100-100</f>
        <v>0</v>
      </c>
      <c r="G7" s="372"/>
      <c r="H7" s="372"/>
    </row>
    <row r="8" spans="1:8" ht="15">
      <c r="A8" s="38">
        <f aca="true" t="shared" si="1" ref="A8:A24">A7+1</f>
        <v>3</v>
      </c>
      <c r="B8" s="80" t="s">
        <v>832</v>
      </c>
      <c r="C8" s="81" t="s">
        <v>481</v>
      </c>
      <c r="D8" s="140">
        <v>216</v>
      </c>
      <c r="E8" s="140">
        <v>216</v>
      </c>
      <c r="F8" s="141">
        <f t="shared" si="0"/>
        <v>0</v>
      </c>
      <c r="G8" s="372"/>
      <c r="H8" s="372"/>
    </row>
    <row r="9" spans="1:8" ht="15">
      <c r="A9" s="38">
        <f t="shared" si="1"/>
        <v>4</v>
      </c>
      <c r="B9" s="80" t="s">
        <v>833</v>
      </c>
      <c r="C9" s="81" t="s">
        <v>481</v>
      </c>
      <c r="D9" s="140">
        <v>85</v>
      </c>
      <c r="E9" s="140">
        <v>85</v>
      </c>
      <c r="F9" s="141">
        <f t="shared" si="0"/>
        <v>0</v>
      </c>
      <c r="G9" s="372"/>
      <c r="H9" s="372"/>
    </row>
    <row r="10" spans="1:8" ht="15">
      <c r="A10" s="38">
        <f t="shared" si="1"/>
        <v>5</v>
      </c>
      <c r="B10" s="80" t="s">
        <v>834</v>
      </c>
      <c r="C10" s="81" t="s">
        <v>481</v>
      </c>
      <c r="D10" s="140">
        <v>63</v>
      </c>
      <c r="E10" s="140">
        <v>63</v>
      </c>
      <c r="F10" s="141">
        <f t="shared" si="0"/>
        <v>0</v>
      </c>
      <c r="G10" s="372"/>
      <c r="H10" s="372"/>
    </row>
    <row r="11" spans="1:8" ht="15">
      <c r="A11" s="38">
        <f t="shared" si="1"/>
        <v>6</v>
      </c>
      <c r="B11" s="80" t="s">
        <v>835</v>
      </c>
      <c r="C11" s="81" t="s">
        <v>481</v>
      </c>
      <c r="D11" s="140">
        <v>216</v>
      </c>
      <c r="E11" s="140">
        <v>216</v>
      </c>
      <c r="F11" s="141">
        <f t="shared" si="0"/>
        <v>0</v>
      </c>
      <c r="G11" s="372"/>
      <c r="H11" s="372"/>
    </row>
    <row r="12" spans="1:8" ht="15">
      <c r="A12" s="38">
        <f t="shared" si="1"/>
        <v>7</v>
      </c>
      <c r="B12" s="80" t="s">
        <v>836</v>
      </c>
      <c r="C12" s="81" t="s">
        <v>481</v>
      </c>
      <c r="D12" s="140">
        <v>279</v>
      </c>
      <c r="E12" s="140">
        <v>279</v>
      </c>
      <c r="F12" s="141">
        <f t="shared" si="0"/>
        <v>0</v>
      </c>
      <c r="G12" s="372"/>
      <c r="H12" s="372"/>
    </row>
    <row r="13" spans="1:8" ht="15">
      <c r="A13" s="38">
        <f t="shared" si="1"/>
        <v>8</v>
      </c>
      <c r="B13" s="80" t="s">
        <v>837</v>
      </c>
      <c r="C13" s="81" t="s">
        <v>481</v>
      </c>
      <c r="D13" s="140">
        <v>177</v>
      </c>
      <c r="E13" s="140">
        <v>177</v>
      </c>
      <c r="F13" s="141">
        <f t="shared" si="0"/>
        <v>0</v>
      </c>
      <c r="G13" s="372"/>
      <c r="H13" s="372"/>
    </row>
    <row r="14" spans="1:8" ht="15">
      <c r="A14" s="38">
        <f t="shared" si="1"/>
        <v>9</v>
      </c>
      <c r="B14" s="80" t="s">
        <v>838</v>
      </c>
      <c r="C14" s="81" t="s">
        <v>481</v>
      </c>
      <c r="D14" s="140">
        <v>182</v>
      </c>
      <c r="E14" s="140">
        <v>182</v>
      </c>
      <c r="F14" s="141">
        <f t="shared" si="0"/>
        <v>0</v>
      </c>
      <c r="G14" s="372"/>
      <c r="H14" s="372"/>
    </row>
    <row r="15" spans="1:8" ht="15">
      <c r="A15" s="38">
        <f t="shared" si="1"/>
        <v>10</v>
      </c>
      <c r="B15" s="80" t="s">
        <v>839</v>
      </c>
      <c r="C15" s="81" t="s">
        <v>481</v>
      </c>
      <c r="D15" s="140">
        <v>182</v>
      </c>
      <c r="E15" s="140">
        <v>182</v>
      </c>
      <c r="F15" s="141">
        <f t="shared" si="0"/>
        <v>0</v>
      </c>
      <c r="G15" s="372"/>
      <c r="H15" s="372"/>
    </row>
    <row r="16" spans="1:8" ht="15">
      <c r="A16" s="38">
        <f t="shared" si="1"/>
        <v>11</v>
      </c>
      <c r="B16" s="80" t="s">
        <v>840</v>
      </c>
      <c r="C16" s="81" t="s">
        <v>481</v>
      </c>
      <c r="D16" s="140">
        <v>200</v>
      </c>
      <c r="E16" s="140">
        <v>200</v>
      </c>
      <c r="F16" s="141">
        <f t="shared" si="0"/>
        <v>0</v>
      </c>
      <c r="G16" s="372"/>
      <c r="H16" s="372"/>
    </row>
    <row r="17" spans="1:8" ht="15">
      <c r="A17" s="38">
        <f t="shared" si="1"/>
        <v>12</v>
      </c>
      <c r="B17" s="80" t="s">
        <v>841</v>
      </c>
      <c r="C17" s="81" t="s">
        <v>481</v>
      </c>
      <c r="D17" s="140">
        <v>173</v>
      </c>
      <c r="E17" s="140">
        <v>173</v>
      </c>
      <c r="F17" s="141">
        <f t="shared" si="0"/>
        <v>0</v>
      </c>
      <c r="G17" s="372"/>
      <c r="H17" s="372"/>
    </row>
    <row r="18" spans="1:8" ht="15">
      <c r="A18" s="38" t="s">
        <v>520</v>
      </c>
      <c r="B18" s="80" t="s">
        <v>842</v>
      </c>
      <c r="C18" s="81" t="s">
        <v>481</v>
      </c>
      <c r="D18" s="140">
        <v>169</v>
      </c>
      <c r="E18" s="140">
        <v>169</v>
      </c>
      <c r="F18" s="141">
        <f t="shared" si="0"/>
        <v>0</v>
      </c>
      <c r="G18" s="4"/>
      <c r="H18" s="4"/>
    </row>
    <row r="19" spans="1:8" ht="15">
      <c r="A19" s="38">
        <f>A17+1</f>
        <v>13</v>
      </c>
      <c r="B19" s="80" t="s">
        <v>858</v>
      </c>
      <c r="C19" s="81" t="s">
        <v>481</v>
      </c>
      <c r="D19" s="140">
        <v>209</v>
      </c>
      <c r="E19" s="140">
        <v>209</v>
      </c>
      <c r="F19" s="141">
        <f t="shared" si="0"/>
        <v>0</v>
      </c>
      <c r="G19" s="372"/>
      <c r="H19" s="372"/>
    </row>
    <row r="20" spans="1:8" ht="15">
      <c r="A20" s="38">
        <f t="shared" si="1"/>
        <v>14</v>
      </c>
      <c r="B20" s="80" t="s">
        <v>843</v>
      </c>
      <c r="C20" s="81" t="s">
        <v>481</v>
      </c>
      <c r="D20" s="140">
        <v>468</v>
      </c>
      <c r="E20" s="140">
        <v>468</v>
      </c>
      <c r="F20" s="141">
        <f t="shared" si="0"/>
        <v>0</v>
      </c>
      <c r="G20" s="372"/>
      <c r="H20" s="372"/>
    </row>
    <row r="21" spans="1:8" ht="15">
      <c r="A21" s="38">
        <f t="shared" si="1"/>
        <v>15</v>
      </c>
      <c r="B21" s="80" t="s">
        <v>844</v>
      </c>
      <c r="C21" s="81" t="s">
        <v>481</v>
      </c>
      <c r="D21" s="140">
        <v>210</v>
      </c>
      <c r="E21" s="140">
        <v>210</v>
      </c>
      <c r="F21" s="141">
        <f t="shared" si="0"/>
        <v>0</v>
      </c>
      <c r="G21" s="372"/>
      <c r="H21" s="372"/>
    </row>
    <row r="22" spans="1:8" ht="15">
      <c r="A22" s="38">
        <f t="shared" si="1"/>
        <v>16</v>
      </c>
      <c r="B22" s="80" t="s">
        <v>845</v>
      </c>
      <c r="C22" s="81" t="s">
        <v>481</v>
      </c>
      <c r="D22" s="140">
        <v>60</v>
      </c>
      <c r="E22" s="140">
        <v>60</v>
      </c>
      <c r="F22" s="141">
        <f t="shared" si="0"/>
        <v>0</v>
      </c>
      <c r="G22" s="372"/>
      <c r="H22" s="372"/>
    </row>
    <row r="23" spans="1:8" ht="15">
      <c r="A23" s="38">
        <f t="shared" si="1"/>
        <v>17</v>
      </c>
      <c r="B23" s="80" t="s">
        <v>846</v>
      </c>
      <c r="C23" s="81" t="s">
        <v>673</v>
      </c>
      <c r="D23" s="140">
        <v>176</v>
      </c>
      <c r="E23" s="140">
        <v>176</v>
      </c>
      <c r="F23" s="141">
        <f t="shared" si="0"/>
        <v>0</v>
      </c>
      <c r="G23" s="372"/>
      <c r="H23" s="372"/>
    </row>
    <row r="24" spans="1:8" ht="19.5" customHeight="1">
      <c r="A24" s="38">
        <f t="shared" si="1"/>
        <v>18</v>
      </c>
      <c r="B24" s="84" t="s">
        <v>672</v>
      </c>
      <c r="C24" s="83" t="s">
        <v>674</v>
      </c>
      <c r="D24" s="140">
        <v>100</v>
      </c>
      <c r="E24" s="140">
        <v>100</v>
      </c>
      <c r="F24" s="141">
        <f t="shared" si="0"/>
        <v>0</v>
      </c>
      <c r="G24" s="372"/>
      <c r="H24" s="372"/>
    </row>
    <row r="25" spans="1:8" ht="139.5" customHeight="1">
      <c r="A25" s="85" t="s">
        <v>114</v>
      </c>
      <c r="B25" s="86" t="s">
        <v>854</v>
      </c>
      <c r="C25" s="81"/>
      <c r="D25" s="82"/>
      <c r="E25" s="140"/>
      <c r="F25" s="63"/>
      <c r="G25" s="372"/>
      <c r="H25" s="372"/>
    </row>
    <row r="26" spans="1:8" ht="15">
      <c r="A26" s="73">
        <v>1</v>
      </c>
      <c r="B26" s="80" t="s">
        <v>855</v>
      </c>
      <c r="C26" s="81" t="s">
        <v>481</v>
      </c>
      <c r="D26" s="140">
        <v>636</v>
      </c>
      <c r="E26" s="140">
        <v>636</v>
      </c>
      <c r="F26" s="141">
        <f t="shared" si="0"/>
        <v>0</v>
      </c>
      <c r="G26" s="372"/>
      <c r="H26" s="372"/>
    </row>
    <row r="27" spans="1:8" ht="15">
      <c r="A27" s="73">
        <f>A26+1</f>
        <v>2</v>
      </c>
      <c r="B27" s="80" t="s">
        <v>856</v>
      </c>
      <c r="C27" s="81" t="s">
        <v>481</v>
      </c>
      <c r="D27" s="140">
        <v>1363</v>
      </c>
      <c r="E27" s="140">
        <v>1363</v>
      </c>
      <c r="F27" s="141">
        <f t="shared" si="0"/>
        <v>0</v>
      </c>
      <c r="G27" s="372"/>
      <c r="H27" s="372"/>
    </row>
    <row r="28" spans="1:8" ht="15">
      <c r="A28" s="73">
        <f aca="true" t="shared" si="2" ref="A28:A50">A27+1</f>
        <v>3</v>
      </c>
      <c r="B28" s="80" t="s">
        <v>831</v>
      </c>
      <c r="C28" s="81" t="s">
        <v>481</v>
      </c>
      <c r="D28" s="140">
        <v>384</v>
      </c>
      <c r="E28" s="140">
        <v>384</v>
      </c>
      <c r="F28" s="141">
        <f t="shared" si="0"/>
        <v>0</v>
      </c>
      <c r="G28" s="372"/>
      <c r="H28" s="372"/>
    </row>
    <row r="29" spans="1:8" ht="15">
      <c r="A29" s="73">
        <f t="shared" si="2"/>
        <v>4</v>
      </c>
      <c r="B29" s="80" t="s">
        <v>856</v>
      </c>
      <c r="C29" s="81" t="s">
        <v>481</v>
      </c>
      <c r="D29" s="140">
        <v>960</v>
      </c>
      <c r="E29" s="140">
        <v>960</v>
      </c>
      <c r="F29" s="141">
        <f t="shared" si="0"/>
        <v>0</v>
      </c>
      <c r="G29" s="372"/>
      <c r="H29" s="372"/>
    </row>
    <row r="30" spans="1:8" ht="15">
      <c r="A30" s="73">
        <f t="shared" si="2"/>
        <v>5</v>
      </c>
      <c r="B30" s="80" t="s">
        <v>857</v>
      </c>
      <c r="C30" s="81" t="s">
        <v>481</v>
      </c>
      <c r="D30" s="140">
        <v>216</v>
      </c>
      <c r="E30" s="140">
        <v>216</v>
      </c>
      <c r="F30" s="141">
        <f t="shared" si="0"/>
        <v>0</v>
      </c>
      <c r="G30" s="372"/>
      <c r="H30" s="372"/>
    </row>
    <row r="31" spans="1:8" ht="15">
      <c r="A31" s="73">
        <f t="shared" si="2"/>
        <v>6</v>
      </c>
      <c r="B31" s="80" t="s">
        <v>856</v>
      </c>
      <c r="C31" s="81" t="s">
        <v>481</v>
      </c>
      <c r="D31" s="140">
        <v>755</v>
      </c>
      <c r="E31" s="140">
        <v>755</v>
      </c>
      <c r="F31" s="141">
        <f t="shared" si="0"/>
        <v>0</v>
      </c>
      <c r="G31" s="372"/>
      <c r="H31" s="372"/>
    </row>
    <row r="32" spans="1:8" ht="15">
      <c r="A32" s="73">
        <f t="shared" si="2"/>
        <v>7</v>
      </c>
      <c r="B32" s="80" t="s">
        <v>837</v>
      </c>
      <c r="C32" s="81" t="s">
        <v>481</v>
      </c>
      <c r="D32" s="140">
        <v>326</v>
      </c>
      <c r="E32" s="140">
        <v>326</v>
      </c>
      <c r="F32" s="141">
        <f t="shared" si="0"/>
        <v>0</v>
      </c>
      <c r="G32" s="372"/>
      <c r="H32" s="372"/>
    </row>
    <row r="33" spans="1:8" ht="15">
      <c r="A33" s="73">
        <f t="shared" si="2"/>
        <v>8</v>
      </c>
      <c r="B33" s="80" t="s">
        <v>856</v>
      </c>
      <c r="C33" s="81" t="s">
        <v>481</v>
      </c>
      <c r="D33" s="140">
        <v>1142</v>
      </c>
      <c r="E33" s="140">
        <v>1142</v>
      </c>
      <c r="F33" s="141">
        <f t="shared" si="0"/>
        <v>0</v>
      </c>
      <c r="G33" s="372"/>
      <c r="H33" s="372"/>
    </row>
    <row r="34" spans="1:8" ht="15">
      <c r="A34" s="73">
        <f t="shared" si="2"/>
        <v>9</v>
      </c>
      <c r="B34" s="80" t="s">
        <v>838</v>
      </c>
      <c r="C34" s="81" t="s">
        <v>481</v>
      </c>
      <c r="D34" s="140">
        <v>459</v>
      </c>
      <c r="E34" s="140">
        <v>459</v>
      </c>
      <c r="F34" s="141">
        <f t="shared" si="0"/>
        <v>0</v>
      </c>
      <c r="G34" s="372"/>
      <c r="H34" s="372"/>
    </row>
    <row r="35" spans="1:8" ht="15">
      <c r="A35" s="73">
        <f t="shared" si="2"/>
        <v>10</v>
      </c>
      <c r="B35" s="80" t="s">
        <v>839</v>
      </c>
      <c r="C35" s="81" t="s">
        <v>481</v>
      </c>
      <c r="D35" s="140">
        <v>406</v>
      </c>
      <c r="E35" s="140">
        <v>406</v>
      </c>
      <c r="F35" s="141">
        <f t="shared" si="0"/>
        <v>0</v>
      </c>
      <c r="G35" s="372"/>
      <c r="H35" s="372"/>
    </row>
    <row r="36" spans="1:8" ht="15">
      <c r="A36" s="73">
        <f t="shared" si="2"/>
        <v>11</v>
      </c>
      <c r="B36" s="80" t="s">
        <v>856</v>
      </c>
      <c r="C36" s="81" t="s">
        <v>481</v>
      </c>
      <c r="D36" s="140">
        <v>888</v>
      </c>
      <c r="E36" s="140">
        <v>888</v>
      </c>
      <c r="F36" s="141">
        <f t="shared" si="0"/>
        <v>0</v>
      </c>
      <c r="G36" s="372"/>
      <c r="H36" s="372"/>
    </row>
    <row r="37" spans="1:8" ht="15">
      <c r="A37" s="73">
        <f t="shared" si="2"/>
        <v>12</v>
      </c>
      <c r="B37" s="80" t="s">
        <v>840</v>
      </c>
      <c r="C37" s="81" t="s">
        <v>481</v>
      </c>
      <c r="D37" s="140">
        <v>267</v>
      </c>
      <c r="E37" s="140">
        <v>267</v>
      </c>
      <c r="F37" s="141">
        <f t="shared" si="0"/>
        <v>0</v>
      </c>
      <c r="G37" s="372"/>
      <c r="H37" s="372"/>
    </row>
    <row r="38" spans="1:8" ht="15">
      <c r="A38" s="73">
        <f t="shared" si="2"/>
        <v>13</v>
      </c>
      <c r="B38" s="80" t="s">
        <v>856</v>
      </c>
      <c r="C38" s="81" t="s">
        <v>481</v>
      </c>
      <c r="D38" s="140">
        <v>1038</v>
      </c>
      <c r="E38" s="140">
        <v>1038</v>
      </c>
      <c r="F38" s="141">
        <f t="shared" si="0"/>
        <v>0</v>
      </c>
      <c r="G38" s="372"/>
      <c r="H38" s="372"/>
    </row>
    <row r="39" spans="1:8" ht="15">
      <c r="A39" s="73">
        <f t="shared" si="2"/>
        <v>14</v>
      </c>
      <c r="B39" s="80" t="s">
        <v>841</v>
      </c>
      <c r="C39" s="81" t="s">
        <v>481</v>
      </c>
      <c r="D39" s="140">
        <v>321</v>
      </c>
      <c r="E39" s="140">
        <v>321</v>
      </c>
      <c r="F39" s="141">
        <f t="shared" si="0"/>
        <v>0</v>
      </c>
      <c r="G39" s="372"/>
      <c r="H39" s="372"/>
    </row>
    <row r="40" spans="1:8" ht="15">
      <c r="A40" s="73">
        <f t="shared" si="2"/>
        <v>15</v>
      </c>
      <c r="B40" s="80" t="s">
        <v>842</v>
      </c>
      <c r="C40" s="81" t="s">
        <v>481</v>
      </c>
      <c r="D40" s="140">
        <v>626</v>
      </c>
      <c r="E40" s="140">
        <v>626</v>
      </c>
      <c r="F40" s="141">
        <f t="shared" si="0"/>
        <v>0</v>
      </c>
      <c r="G40" s="372"/>
      <c r="H40" s="372"/>
    </row>
    <row r="41" spans="1:8" ht="15">
      <c r="A41" s="73">
        <f t="shared" si="2"/>
        <v>16</v>
      </c>
      <c r="B41" s="80" t="s">
        <v>856</v>
      </c>
      <c r="C41" s="81" t="s">
        <v>481</v>
      </c>
      <c r="D41" s="140">
        <v>2191</v>
      </c>
      <c r="E41" s="140">
        <v>2191</v>
      </c>
      <c r="F41" s="141">
        <f t="shared" si="0"/>
        <v>0</v>
      </c>
      <c r="G41" s="372"/>
      <c r="H41" s="372"/>
    </row>
    <row r="42" spans="1:8" ht="15">
      <c r="A42" s="73">
        <f t="shared" si="2"/>
        <v>17</v>
      </c>
      <c r="B42" s="80" t="s">
        <v>843</v>
      </c>
      <c r="C42" s="81" t="s">
        <v>481</v>
      </c>
      <c r="D42" s="140">
        <v>1011</v>
      </c>
      <c r="E42" s="140">
        <v>1011</v>
      </c>
      <c r="F42" s="141">
        <f t="shared" si="0"/>
        <v>0</v>
      </c>
      <c r="G42" s="372"/>
      <c r="H42" s="372"/>
    </row>
    <row r="43" spans="1:8" ht="15">
      <c r="A43" s="73">
        <f t="shared" si="2"/>
        <v>18</v>
      </c>
      <c r="B43" s="80" t="s">
        <v>858</v>
      </c>
      <c r="C43" s="81" t="s">
        <v>481</v>
      </c>
      <c r="D43" s="140">
        <v>355</v>
      </c>
      <c r="E43" s="140">
        <v>355</v>
      </c>
      <c r="F43" s="141">
        <f t="shared" si="0"/>
        <v>0</v>
      </c>
      <c r="G43" s="372"/>
      <c r="H43" s="372"/>
    </row>
    <row r="44" spans="1:8" ht="15">
      <c r="A44" s="73">
        <f t="shared" si="2"/>
        <v>19</v>
      </c>
      <c r="B44" s="80" t="s">
        <v>856</v>
      </c>
      <c r="C44" s="81" t="s">
        <v>481</v>
      </c>
      <c r="D44" s="140">
        <v>828</v>
      </c>
      <c r="E44" s="140">
        <v>828</v>
      </c>
      <c r="F44" s="141">
        <f t="shared" si="0"/>
        <v>0</v>
      </c>
      <c r="G44" s="372"/>
      <c r="H44" s="372"/>
    </row>
    <row r="45" spans="1:8" ht="15">
      <c r="A45" s="73">
        <f t="shared" si="2"/>
        <v>20</v>
      </c>
      <c r="B45" s="80" t="s">
        <v>859</v>
      </c>
      <c r="C45" s="81" t="s">
        <v>481</v>
      </c>
      <c r="D45" s="140">
        <v>531</v>
      </c>
      <c r="E45" s="140">
        <v>531</v>
      </c>
      <c r="F45" s="141">
        <f t="shared" si="0"/>
        <v>0</v>
      </c>
      <c r="G45" s="372"/>
      <c r="H45" s="372"/>
    </row>
    <row r="46" spans="1:8" ht="15">
      <c r="A46" s="73">
        <f t="shared" si="2"/>
        <v>21</v>
      </c>
      <c r="B46" s="80" t="s">
        <v>856</v>
      </c>
      <c r="C46" s="81" t="s">
        <v>481</v>
      </c>
      <c r="D46" s="140">
        <v>1063</v>
      </c>
      <c r="E46" s="140">
        <v>1063</v>
      </c>
      <c r="F46" s="141">
        <f t="shared" si="0"/>
        <v>0</v>
      </c>
      <c r="G46" s="372"/>
      <c r="H46" s="372"/>
    </row>
    <row r="47" spans="1:8" ht="15">
      <c r="A47" s="73">
        <f t="shared" si="2"/>
        <v>22</v>
      </c>
      <c r="B47" s="80" t="s">
        <v>860</v>
      </c>
      <c r="C47" s="81" t="s">
        <v>673</v>
      </c>
      <c r="D47" s="140">
        <v>410</v>
      </c>
      <c r="E47" s="140">
        <v>410</v>
      </c>
      <c r="F47" s="141">
        <f t="shared" si="0"/>
        <v>0</v>
      </c>
      <c r="G47" s="372"/>
      <c r="H47" s="372"/>
    </row>
    <row r="48" spans="1:8" ht="15">
      <c r="A48" s="73">
        <f t="shared" si="2"/>
        <v>23</v>
      </c>
      <c r="B48" s="80" t="s">
        <v>861</v>
      </c>
      <c r="C48" s="81" t="s">
        <v>481</v>
      </c>
      <c r="D48" s="140">
        <v>1650</v>
      </c>
      <c r="E48" s="140">
        <v>1650</v>
      </c>
      <c r="F48" s="141">
        <f t="shared" si="0"/>
        <v>0</v>
      </c>
      <c r="G48" s="372"/>
      <c r="H48" s="372"/>
    </row>
    <row r="49" spans="1:8" ht="15">
      <c r="A49" s="73">
        <f t="shared" si="2"/>
        <v>24</v>
      </c>
      <c r="B49" s="80" t="s">
        <v>862</v>
      </c>
      <c r="C49" s="81" t="s">
        <v>673</v>
      </c>
      <c r="D49" s="140">
        <v>700</v>
      </c>
      <c r="E49" s="140">
        <v>700</v>
      </c>
      <c r="F49" s="141">
        <f t="shared" si="0"/>
        <v>0</v>
      </c>
      <c r="G49" s="372"/>
      <c r="H49" s="372"/>
    </row>
    <row r="50" spans="1:8" ht="15">
      <c r="A50" s="73">
        <f t="shared" si="2"/>
        <v>25</v>
      </c>
      <c r="B50" s="80" t="s">
        <v>863</v>
      </c>
      <c r="C50" s="81" t="s">
        <v>552</v>
      </c>
      <c r="D50" s="140">
        <v>578</v>
      </c>
      <c r="E50" s="140">
        <v>578</v>
      </c>
      <c r="F50" s="141">
        <f t="shared" si="0"/>
        <v>0</v>
      </c>
      <c r="G50" s="372"/>
      <c r="H50" s="372"/>
    </row>
    <row r="51" spans="1:8" ht="15">
      <c r="A51" s="73">
        <v>26</v>
      </c>
      <c r="B51" s="84" t="s">
        <v>864</v>
      </c>
      <c r="C51" s="83" t="s">
        <v>674</v>
      </c>
      <c r="D51" s="140">
        <v>2000</v>
      </c>
      <c r="E51" s="140">
        <v>2000</v>
      </c>
      <c r="F51" s="141">
        <f t="shared" si="0"/>
        <v>0</v>
      </c>
      <c r="G51" s="372"/>
      <c r="H51" s="372"/>
    </row>
    <row r="52" spans="1:8" ht="15.75">
      <c r="A52" s="103" t="s">
        <v>117</v>
      </c>
      <c r="B52" s="89" t="s">
        <v>865</v>
      </c>
      <c r="C52" s="90"/>
      <c r="D52" s="82"/>
      <c r="E52" s="140"/>
      <c r="F52" s="63"/>
      <c r="G52" s="372"/>
      <c r="H52" s="372"/>
    </row>
    <row r="53" spans="1:8" ht="15">
      <c r="A53" s="137"/>
      <c r="B53" s="136" t="s">
        <v>866</v>
      </c>
      <c r="C53" s="91"/>
      <c r="D53" s="92"/>
      <c r="E53" s="140"/>
      <c r="F53" s="63"/>
      <c r="G53" s="372"/>
      <c r="H53" s="372"/>
    </row>
    <row r="54" spans="1:8" ht="15">
      <c r="A54" s="93">
        <v>1</v>
      </c>
      <c r="B54" s="94" t="s">
        <v>867</v>
      </c>
      <c r="C54" s="95" t="s">
        <v>675</v>
      </c>
      <c r="D54" s="140">
        <v>1823</v>
      </c>
      <c r="E54" s="140">
        <v>2125</v>
      </c>
      <c r="F54" s="141">
        <f aca="true" t="shared" si="3" ref="F54:F116">(E54/D54)*100-100</f>
        <v>16.56609983543609</v>
      </c>
      <c r="G54" s="372"/>
      <c r="H54" s="372"/>
    </row>
    <row r="55" spans="1:8" ht="15">
      <c r="A55" s="93">
        <f>A54+1</f>
        <v>2</v>
      </c>
      <c r="B55" s="94" t="s">
        <v>868</v>
      </c>
      <c r="C55" s="95" t="s">
        <v>675</v>
      </c>
      <c r="D55" s="140">
        <v>1885</v>
      </c>
      <c r="E55" s="140">
        <v>2192</v>
      </c>
      <c r="F55" s="141">
        <f t="shared" si="3"/>
        <v>16.286472148541108</v>
      </c>
      <c r="G55" s="372"/>
      <c r="H55" s="372"/>
    </row>
    <row r="56" spans="1:8" ht="15">
      <c r="A56" s="93">
        <f aca="true" t="shared" si="4" ref="A56:A72">A55+1</f>
        <v>3</v>
      </c>
      <c r="B56" s="94" t="s">
        <v>869</v>
      </c>
      <c r="C56" s="95" t="s">
        <v>675</v>
      </c>
      <c r="D56" s="140">
        <v>1948</v>
      </c>
      <c r="E56" s="140">
        <v>2258</v>
      </c>
      <c r="F56" s="141">
        <f t="shared" si="3"/>
        <v>15.913757700205338</v>
      </c>
      <c r="G56" s="372"/>
      <c r="H56" s="372"/>
    </row>
    <row r="57" spans="1:8" ht="15">
      <c r="A57" s="93">
        <f t="shared" si="4"/>
        <v>4</v>
      </c>
      <c r="B57" s="94" t="s">
        <v>870</v>
      </c>
      <c r="C57" s="95" t="s">
        <v>675</v>
      </c>
      <c r="D57" s="140">
        <v>2010</v>
      </c>
      <c r="E57" s="140">
        <v>2325</v>
      </c>
      <c r="F57" s="141">
        <f t="shared" si="3"/>
        <v>15.671641791044763</v>
      </c>
      <c r="G57" s="372"/>
      <c r="H57" s="372"/>
    </row>
    <row r="58" spans="1:8" ht="15">
      <c r="A58" s="93">
        <f t="shared" si="4"/>
        <v>5</v>
      </c>
      <c r="B58" s="94" t="s">
        <v>871</v>
      </c>
      <c r="C58" s="95" t="s">
        <v>675</v>
      </c>
      <c r="D58" s="140">
        <v>2072</v>
      </c>
      <c r="E58" s="140">
        <v>2392</v>
      </c>
      <c r="F58" s="141">
        <f t="shared" si="3"/>
        <v>15.444015444015434</v>
      </c>
      <c r="G58" s="372"/>
      <c r="H58" s="372"/>
    </row>
    <row r="59" spans="1:8" ht="15">
      <c r="A59" s="93">
        <f t="shared" si="4"/>
        <v>6</v>
      </c>
      <c r="B59" s="94" t="s">
        <v>872</v>
      </c>
      <c r="C59" s="95" t="s">
        <v>675</v>
      </c>
      <c r="D59" s="140">
        <v>2135</v>
      </c>
      <c r="E59" s="140">
        <v>2458</v>
      </c>
      <c r="F59" s="141">
        <f t="shared" si="3"/>
        <v>15.128805620608901</v>
      </c>
      <c r="G59" s="372"/>
      <c r="H59" s="372"/>
    </row>
    <row r="60" spans="1:8" ht="15">
      <c r="A60" s="93">
        <f t="shared" si="4"/>
        <v>7</v>
      </c>
      <c r="B60" s="94" t="s">
        <v>873</v>
      </c>
      <c r="C60" s="95" t="s">
        <v>675</v>
      </c>
      <c r="D60" s="140">
        <v>2197</v>
      </c>
      <c r="E60" s="140">
        <v>2525</v>
      </c>
      <c r="F60" s="141">
        <f t="shared" si="3"/>
        <v>14.929449248975885</v>
      </c>
      <c r="G60" s="372"/>
      <c r="H60" s="372"/>
    </row>
    <row r="61" spans="1:8" ht="15">
      <c r="A61" s="93">
        <f t="shared" si="4"/>
        <v>8</v>
      </c>
      <c r="B61" s="94" t="s">
        <v>874</v>
      </c>
      <c r="C61" s="95" t="s">
        <v>675</v>
      </c>
      <c r="D61" s="140">
        <v>2260</v>
      </c>
      <c r="E61" s="140">
        <v>2591</v>
      </c>
      <c r="F61" s="141">
        <f t="shared" si="3"/>
        <v>14.646017699115049</v>
      </c>
      <c r="G61" s="372"/>
      <c r="H61" s="372"/>
    </row>
    <row r="62" spans="1:8" ht="15">
      <c r="A62" s="93">
        <f t="shared" si="4"/>
        <v>9</v>
      </c>
      <c r="B62" s="94" t="s">
        <v>875</v>
      </c>
      <c r="C62" s="95" t="s">
        <v>675</v>
      </c>
      <c r="D62" s="140">
        <v>2322</v>
      </c>
      <c r="E62" s="140">
        <v>2658</v>
      </c>
      <c r="F62" s="141">
        <f t="shared" si="3"/>
        <v>14.47028423772609</v>
      </c>
      <c r="G62" s="372"/>
      <c r="H62" s="372"/>
    </row>
    <row r="63" spans="1:8" ht="15">
      <c r="A63" s="93">
        <f t="shared" si="4"/>
        <v>10</v>
      </c>
      <c r="B63" s="94" t="s">
        <v>876</v>
      </c>
      <c r="C63" s="95" t="s">
        <v>675</v>
      </c>
      <c r="D63" s="140">
        <v>2385</v>
      </c>
      <c r="E63" s="140">
        <v>2724</v>
      </c>
      <c r="F63" s="141">
        <f t="shared" si="3"/>
        <v>14.213836477987414</v>
      </c>
      <c r="G63" s="372"/>
      <c r="H63" s="372"/>
    </row>
    <row r="64" spans="1:8" ht="15">
      <c r="A64" s="93">
        <f t="shared" si="4"/>
        <v>11</v>
      </c>
      <c r="B64" s="94" t="s">
        <v>877</v>
      </c>
      <c r="C64" s="95" t="s">
        <v>675</v>
      </c>
      <c r="D64" s="140">
        <v>2447</v>
      </c>
      <c r="E64" s="140">
        <v>2791</v>
      </c>
      <c r="F64" s="141">
        <f t="shared" si="3"/>
        <v>14.058030241111567</v>
      </c>
      <c r="G64" s="372"/>
      <c r="H64" s="372"/>
    </row>
    <row r="65" spans="1:8" ht="15">
      <c r="A65" s="93">
        <f t="shared" si="4"/>
        <v>12</v>
      </c>
      <c r="B65" s="94" t="s">
        <v>878</v>
      </c>
      <c r="C65" s="95" t="s">
        <v>675</v>
      </c>
      <c r="D65" s="140">
        <v>2510</v>
      </c>
      <c r="E65" s="140">
        <v>2857</v>
      </c>
      <c r="F65" s="141">
        <f t="shared" si="3"/>
        <v>13.82470119521912</v>
      </c>
      <c r="G65" s="372"/>
      <c r="H65" s="372"/>
    </row>
    <row r="66" spans="1:8" ht="15">
      <c r="A66" s="93">
        <f t="shared" si="4"/>
        <v>13</v>
      </c>
      <c r="B66" s="94" t="s">
        <v>879</v>
      </c>
      <c r="C66" s="95" t="s">
        <v>675</v>
      </c>
      <c r="D66" s="140">
        <v>2572</v>
      </c>
      <c r="E66" s="140">
        <v>2924</v>
      </c>
      <c r="F66" s="141">
        <f t="shared" si="3"/>
        <v>13.685847589424569</v>
      </c>
      <c r="G66" s="372"/>
      <c r="H66" s="372"/>
    </row>
    <row r="67" spans="1:8" ht="15">
      <c r="A67" s="93">
        <f t="shared" si="4"/>
        <v>14</v>
      </c>
      <c r="B67" s="94" t="s">
        <v>880</v>
      </c>
      <c r="C67" s="95" t="s">
        <v>675</v>
      </c>
      <c r="D67" s="140">
        <v>2754</v>
      </c>
      <c r="E67" s="140">
        <v>3111</v>
      </c>
      <c r="F67" s="141">
        <f t="shared" si="3"/>
        <v>12.962962962962948</v>
      </c>
      <c r="G67" s="372"/>
      <c r="H67" s="372"/>
    </row>
    <row r="68" spans="1:8" ht="15">
      <c r="A68" s="93">
        <f t="shared" si="4"/>
        <v>15</v>
      </c>
      <c r="B68" s="96" t="s">
        <v>881</v>
      </c>
      <c r="C68" s="95" t="s">
        <v>675</v>
      </c>
      <c r="D68" s="140">
        <v>943</v>
      </c>
      <c r="E68" s="140">
        <v>1188</v>
      </c>
      <c r="F68" s="141">
        <f t="shared" si="3"/>
        <v>25.98091198303287</v>
      </c>
      <c r="G68" s="372"/>
      <c r="H68" s="372"/>
    </row>
    <row r="69" spans="1:8" ht="15">
      <c r="A69" s="93">
        <f t="shared" si="4"/>
        <v>16</v>
      </c>
      <c r="B69" s="97" t="s">
        <v>882</v>
      </c>
      <c r="C69" s="95" t="s">
        <v>675</v>
      </c>
      <c r="D69" s="140">
        <v>259</v>
      </c>
      <c r="E69" s="140">
        <v>268</v>
      </c>
      <c r="F69" s="141">
        <f t="shared" si="3"/>
        <v>3.4749034749034706</v>
      </c>
      <c r="G69" s="372"/>
      <c r="H69" s="372"/>
    </row>
    <row r="70" spans="1:8" ht="15">
      <c r="A70" s="93">
        <f t="shared" si="4"/>
        <v>17</v>
      </c>
      <c r="B70" s="97" t="s">
        <v>883</v>
      </c>
      <c r="C70" s="95" t="s">
        <v>675</v>
      </c>
      <c r="D70" s="140">
        <v>102</v>
      </c>
      <c r="E70" s="140">
        <v>157</v>
      </c>
      <c r="F70" s="141">
        <f t="shared" si="3"/>
        <v>53.921568627450995</v>
      </c>
      <c r="G70" s="372"/>
      <c r="H70" s="372"/>
    </row>
    <row r="71" spans="1:8" ht="15">
      <c r="A71" s="93">
        <f t="shared" si="4"/>
        <v>18</v>
      </c>
      <c r="B71" s="97" t="s">
        <v>884</v>
      </c>
      <c r="C71" s="95" t="s">
        <v>675</v>
      </c>
      <c r="D71" s="140">
        <v>465</v>
      </c>
      <c r="E71" s="140">
        <v>469</v>
      </c>
      <c r="F71" s="141">
        <f t="shared" si="3"/>
        <v>0.8602150537634401</v>
      </c>
      <c r="G71" s="372"/>
      <c r="H71" s="372"/>
    </row>
    <row r="72" spans="1:8" ht="15">
      <c r="A72" s="93">
        <f t="shared" si="4"/>
        <v>19</v>
      </c>
      <c r="B72" s="97" t="s">
        <v>885</v>
      </c>
      <c r="C72" s="95" t="s">
        <v>675</v>
      </c>
      <c r="D72" s="140">
        <v>201</v>
      </c>
      <c r="E72" s="140">
        <v>202</v>
      </c>
      <c r="F72" s="141">
        <f t="shared" si="3"/>
        <v>0.4975124378109541</v>
      </c>
      <c r="G72" s="372"/>
      <c r="H72" s="372"/>
    </row>
    <row r="73" spans="1:8" ht="15">
      <c r="A73" s="93"/>
      <c r="B73" s="97" t="s">
        <v>886</v>
      </c>
      <c r="C73" s="95" t="s">
        <v>675</v>
      </c>
      <c r="D73" s="98"/>
      <c r="E73" s="140"/>
      <c r="F73" s="141"/>
      <c r="G73" s="372"/>
      <c r="H73" s="372"/>
    </row>
    <row r="74" spans="1:8" ht="15">
      <c r="A74" s="93">
        <v>20</v>
      </c>
      <c r="B74" s="97" t="s">
        <v>887</v>
      </c>
      <c r="C74" s="95" t="s">
        <v>675</v>
      </c>
      <c r="D74" s="140">
        <v>638</v>
      </c>
      <c r="E74" s="140">
        <v>721</v>
      </c>
      <c r="F74" s="141">
        <f t="shared" si="3"/>
        <v>13.009404388714742</v>
      </c>
      <c r="G74" s="372"/>
      <c r="H74" s="372"/>
    </row>
    <row r="75" spans="1:8" ht="15">
      <c r="A75" s="93">
        <f>A74+1</f>
        <v>21</v>
      </c>
      <c r="B75" s="97" t="s">
        <v>888</v>
      </c>
      <c r="C75" s="95" t="s">
        <v>675</v>
      </c>
      <c r="D75" s="140">
        <v>1270</v>
      </c>
      <c r="E75" s="140">
        <v>1384</v>
      </c>
      <c r="F75" s="141">
        <f t="shared" si="3"/>
        <v>8.976377952755897</v>
      </c>
      <c r="G75" s="372"/>
      <c r="H75" s="372"/>
    </row>
    <row r="76" spans="1:8" ht="15">
      <c r="A76" s="93">
        <f aca="true" t="shared" si="5" ref="A76:A82">A75+1</f>
        <v>22</v>
      </c>
      <c r="B76" s="97" t="s">
        <v>889</v>
      </c>
      <c r="C76" s="95" t="s">
        <v>675</v>
      </c>
      <c r="D76" s="140">
        <v>804</v>
      </c>
      <c r="E76" s="140">
        <v>881</v>
      </c>
      <c r="F76" s="141">
        <f t="shared" si="3"/>
        <v>9.577114427860693</v>
      </c>
      <c r="G76" s="372"/>
      <c r="H76" s="372"/>
    </row>
    <row r="77" spans="1:8" ht="15">
      <c r="A77" s="93">
        <f t="shared" si="5"/>
        <v>23</v>
      </c>
      <c r="B77" s="97" t="s">
        <v>890</v>
      </c>
      <c r="C77" s="95" t="s">
        <v>675</v>
      </c>
      <c r="D77" s="140">
        <v>961</v>
      </c>
      <c r="E77" s="140">
        <v>1045</v>
      </c>
      <c r="F77" s="141">
        <f t="shared" si="3"/>
        <v>8.740894901144642</v>
      </c>
      <c r="G77" s="372"/>
      <c r="H77" s="372"/>
    </row>
    <row r="78" spans="1:8" ht="15">
      <c r="A78" s="93">
        <f t="shared" si="5"/>
        <v>24</v>
      </c>
      <c r="B78" s="97" t="s">
        <v>891</v>
      </c>
      <c r="C78" s="95" t="s">
        <v>675</v>
      </c>
      <c r="D78" s="140">
        <v>1572</v>
      </c>
      <c r="E78" s="140">
        <v>1748</v>
      </c>
      <c r="F78" s="141">
        <f t="shared" si="3"/>
        <v>11.195928753180652</v>
      </c>
      <c r="G78" s="372"/>
      <c r="H78" s="372"/>
    </row>
    <row r="79" spans="1:8" ht="15">
      <c r="A79" s="93">
        <f t="shared" si="5"/>
        <v>25</v>
      </c>
      <c r="B79" s="97" t="s">
        <v>892</v>
      </c>
      <c r="C79" s="95" t="s">
        <v>675</v>
      </c>
      <c r="D79" s="140">
        <v>629</v>
      </c>
      <c r="E79" s="140">
        <v>658</v>
      </c>
      <c r="F79" s="141">
        <f t="shared" si="3"/>
        <v>4.610492845786965</v>
      </c>
      <c r="G79" s="372"/>
      <c r="H79" s="372"/>
    </row>
    <row r="80" spans="1:8" ht="15">
      <c r="A80" s="93">
        <f t="shared" si="5"/>
        <v>26</v>
      </c>
      <c r="B80" s="97" t="s">
        <v>893</v>
      </c>
      <c r="C80" s="95" t="s">
        <v>675</v>
      </c>
      <c r="D80" s="140">
        <v>1370</v>
      </c>
      <c r="E80" s="140">
        <v>1423</v>
      </c>
      <c r="F80" s="141">
        <f t="shared" si="3"/>
        <v>3.8686131386861433</v>
      </c>
      <c r="G80" s="372"/>
      <c r="H80" s="372"/>
    </row>
    <row r="81" spans="1:8" ht="15">
      <c r="A81" s="93">
        <f t="shared" si="5"/>
        <v>27</v>
      </c>
      <c r="B81" s="97" t="s">
        <v>894</v>
      </c>
      <c r="C81" s="95" t="s">
        <v>675</v>
      </c>
      <c r="D81" s="140">
        <v>615</v>
      </c>
      <c r="E81" s="140">
        <v>620</v>
      </c>
      <c r="F81" s="141">
        <f t="shared" si="3"/>
        <v>0.8130081300813004</v>
      </c>
      <c r="G81" s="372"/>
      <c r="H81" s="372"/>
    </row>
    <row r="82" spans="1:8" ht="15">
      <c r="A82" s="93">
        <f t="shared" si="5"/>
        <v>28</v>
      </c>
      <c r="B82" s="97" t="s">
        <v>895</v>
      </c>
      <c r="C82" s="95" t="s">
        <v>675</v>
      </c>
      <c r="D82" s="140">
        <v>1121</v>
      </c>
      <c r="E82" s="140">
        <v>1228</v>
      </c>
      <c r="F82" s="141">
        <f t="shared" si="3"/>
        <v>9.545049063336307</v>
      </c>
      <c r="G82" s="372"/>
      <c r="H82" s="372"/>
    </row>
    <row r="83" spans="1:8" ht="15">
      <c r="A83" s="93"/>
      <c r="B83" s="97" t="s">
        <v>896</v>
      </c>
      <c r="C83" s="95" t="s">
        <v>675</v>
      </c>
      <c r="D83" s="98"/>
      <c r="E83" s="140"/>
      <c r="F83" s="141"/>
      <c r="G83" s="372"/>
      <c r="H83" s="372"/>
    </row>
    <row r="84" spans="1:8" ht="15">
      <c r="A84" s="93">
        <v>29</v>
      </c>
      <c r="B84" s="97" t="s">
        <v>897</v>
      </c>
      <c r="C84" s="95" t="s">
        <v>675</v>
      </c>
      <c r="D84" s="140">
        <v>774</v>
      </c>
      <c r="E84" s="140">
        <v>903</v>
      </c>
      <c r="F84" s="141">
        <f t="shared" si="3"/>
        <v>16.66666666666667</v>
      </c>
      <c r="G84" s="372"/>
      <c r="H84" s="372"/>
    </row>
    <row r="85" spans="1:8" ht="15">
      <c r="A85" s="93">
        <f>A84+1</f>
        <v>30</v>
      </c>
      <c r="B85" s="97" t="s">
        <v>898</v>
      </c>
      <c r="C85" s="95" t="s">
        <v>675</v>
      </c>
      <c r="D85" s="140">
        <v>926</v>
      </c>
      <c r="E85" s="140">
        <v>1092</v>
      </c>
      <c r="F85" s="141">
        <f t="shared" si="3"/>
        <v>17.92656587473003</v>
      </c>
      <c r="G85" s="372"/>
      <c r="H85" s="372"/>
    </row>
    <row r="86" spans="1:8" ht="15">
      <c r="A86" s="93">
        <f aca="true" t="shared" si="6" ref="A86:A95">A85+1</f>
        <v>31</v>
      </c>
      <c r="B86" s="97" t="s">
        <v>899</v>
      </c>
      <c r="C86" s="95" t="s">
        <v>675</v>
      </c>
      <c r="D86" s="140">
        <v>1110</v>
      </c>
      <c r="E86" s="140">
        <v>1178</v>
      </c>
      <c r="F86" s="141">
        <f t="shared" si="3"/>
        <v>6.126126126126124</v>
      </c>
      <c r="G86" s="372"/>
      <c r="H86" s="372"/>
    </row>
    <row r="87" spans="1:8" ht="15">
      <c r="A87" s="93">
        <f t="shared" si="6"/>
        <v>32</v>
      </c>
      <c r="B87" s="97" t="s">
        <v>900</v>
      </c>
      <c r="C87" s="95" t="s">
        <v>675</v>
      </c>
      <c r="D87" s="140">
        <v>1177</v>
      </c>
      <c r="E87" s="140">
        <v>1249</v>
      </c>
      <c r="F87" s="141">
        <f t="shared" si="3"/>
        <v>6.117247238742564</v>
      </c>
      <c r="G87" s="372"/>
      <c r="H87" s="372"/>
    </row>
    <row r="88" spans="1:8" ht="15">
      <c r="A88" s="93">
        <f t="shared" si="6"/>
        <v>33</v>
      </c>
      <c r="B88" s="97" t="s">
        <v>901</v>
      </c>
      <c r="C88" s="95" t="s">
        <v>675</v>
      </c>
      <c r="D88" s="140">
        <v>1234</v>
      </c>
      <c r="E88" s="140">
        <v>1318</v>
      </c>
      <c r="F88" s="141">
        <f t="shared" si="3"/>
        <v>6.807131280388987</v>
      </c>
      <c r="G88" s="372"/>
      <c r="H88" s="372"/>
    </row>
    <row r="89" spans="1:8" ht="15">
      <c r="A89" s="93">
        <f t="shared" si="6"/>
        <v>34</v>
      </c>
      <c r="B89" s="97" t="s">
        <v>902</v>
      </c>
      <c r="C89" s="95" t="s">
        <v>675</v>
      </c>
      <c r="D89" s="140">
        <v>1279</v>
      </c>
      <c r="E89" s="140">
        <v>1367</v>
      </c>
      <c r="F89" s="141">
        <f t="shared" si="3"/>
        <v>6.880375293197801</v>
      </c>
      <c r="G89" s="372"/>
      <c r="H89" s="372"/>
    </row>
    <row r="90" spans="1:8" ht="15">
      <c r="A90" s="93">
        <f t="shared" si="6"/>
        <v>35</v>
      </c>
      <c r="B90" s="97" t="s">
        <v>903</v>
      </c>
      <c r="C90" s="95" t="s">
        <v>675</v>
      </c>
      <c r="D90" s="140">
        <v>1106</v>
      </c>
      <c r="E90" s="140">
        <v>1171</v>
      </c>
      <c r="F90" s="141">
        <f t="shared" si="3"/>
        <v>5.877034358047013</v>
      </c>
      <c r="G90" s="372"/>
      <c r="H90" s="372"/>
    </row>
    <row r="91" spans="1:8" ht="15">
      <c r="A91" s="93">
        <f t="shared" si="6"/>
        <v>36</v>
      </c>
      <c r="B91" s="97" t="s">
        <v>904</v>
      </c>
      <c r="C91" s="95" t="s">
        <v>675</v>
      </c>
      <c r="D91" s="140">
        <v>1205</v>
      </c>
      <c r="E91" s="140">
        <v>1283</v>
      </c>
      <c r="F91" s="141">
        <f t="shared" si="3"/>
        <v>6.473029045643159</v>
      </c>
      <c r="G91" s="372"/>
      <c r="H91" s="372"/>
    </row>
    <row r="92" spans="1:8" ht="15">
      <c r="A92" s="93">
        <f t="shared" si="6"/>
        <v>37</v>
      </c>
      <c r="B92" s="97" t="s">
        <v>905</v>
      </c>
      <c r="C92" s="95" t="s">
        <v>675</v>
      </c>
      <c r="D92" s="140">
        <v>183</v>
      </c>
      <c r="E92" s="140">
        <v>191</v>
      </c>
      <c r="F92" s="141">
        <f t="shared" si="3"/>
        <v>4.371584699453564</v>
      </c>
      <c r="G92" s="372"/>
      <c r="H92" s="372"/>
    </row>
    <row r="93" spans="1:8" ht="15">
      <c r="A93" s="93">
        <f t="shared" si="6"/>
        <v>38</v>
      </c>
      <c r="B93" s="97" t="s">
        <v>906</v>
      </c>
      <c r="C93" s="95" t="s">
        <v>675</v>
      </c>
      <c r="D93" s="140">
        <v>294</v>
      </c>
      <c r="E93" s="140">
        <v>309</v>
      </c>
      <c r="F93" s="141">
        <f t="shared" si="3"/>
        <v>5.102040816326522</v>
      </c>
      <c r="G93" s="372"/>
      <c r="H93" s="372"/>
    </row>
    <row r="94" spans="1:8" ht="15">
      <c r="A94" s="93">
        <f t="shared" si="6"/>
        <v>39</v>
      </c>
      <c r="B94" s="97" t="s">
        <v>907</v>
      </c>
      <c r="C94" s="95" t="s">
        <v>675</v>
      </c>
      <c r="D94" s="140">
        <v>112</v>
      </c>
      <c r="E94" s="140">
        <v>123</v>
      </c>
      <c r="F94" s="141">
        <f t="shared" si="3"/>
        <v>9.821428571428584</v>
      </c>
      <c r="G94" s="372"/>
      <c r="H94" s="372"/>
    </row>
    <row r="95" spans="1:8" ht="15">
      <c r="A95" s="93">
        <f t="shared" si="6"/>
        <v>40</v>
      </c>
      <c r="B95" s="97" t="s">
        <v>908</v>
      </c>
      <c r="C95" s="81" t="s">
        <v>481</v>
      </c>
      <c r="D95" s="140">
        <v>170</v>
      </c>
      <c r="E95" s="140">
        <v>182</v>
      </c>
      <c r="F95" s="141">
        <f t="shared" si="3"/>
        <v>7.058823529411768</v>
      </c>
      <c r="G95" s="372"/>
      <c r="H95" s="372"/>
    </row>
    <row r="96" spans="1:8" ht="15.75">
      <c r="A96" s="85" t="s">
        <v>118</v>
      </c>
      <c r="B96" s="99" t="s">
        <v>909</v>
      </c>
      <c r="C96" s="100"/>
      <c r="D96" s="29"/>
      <c r="E96" s="140"/>
      <c r="F96" s="141"/>
      <c r="G96" s="372"/>
      <c r="H96" s="372"/>
    </row>
    <row r="97" spans="1:8" ht="18">
      <c r="A97" s="73">
        <v>1</v>
      </c>
      <c r="B97" s="101" t="s">
        <v>910</v>
      </c>
      <c r="C97" s="81" t="s">
        <v>492</v>
      </c>
      <c r="D97" s="140">
        <v>2144</v>
      </c>
      <c r="E97" s="140">
        <v>2144</v>
      </c>
      <c r="F97" s="141">
        <f t="shared" si="3"/>
        <v>0</v>
      </c>
      <c r="G97" s="372"/>
      <c r="H97" s="372"/>
    </row>
    <row r="98" spans="1:8" ht="18">
      <c r="A98" s="73"/>
      <c r="B98" s="101" t="s">
        <v>911</v>
      </c>
      <c r="C98" s="87"/>
      <c r="D98" s="88"/>
      <c r="E98" s="140"/>
      <c r="F98" s="141"/>
      <c r="G98" s="372"/>
      <c r="H98" s="372"/>
    </row>
    <row r="99" spans="1:8" ht="15">
      <c r="A99" s="73">
        <v>2</v>
      </c>
      <c r="B99" s="102" t="s">
        <v>912</v>
      </c>
      <c r="C99" s="81" t="s">
        <v>492</v>
      </c>
      <c r="D99" s="140">
        <v>3015</v>
      </c>
      <c r="E99" s="140">
        <v>3015</v>
      </c>
      <c r="F99" s="141">
        <f t="shared" si="3"/>
        <v>0</v>
      </c>
      <c r="G99" s="372"/>
      <c r="H99" s="372"/>
    </row>
    <row r="100" spans="1:8" ht="15">
      <c r="A100" s="73">
        <v>3</v>
      </c>
      <c r="B100" s="102" t="s">
        <v>913</v>
      </c>
      <c r="C100" s="81" t="s">
        <v>492</v>
      </c>
      <c r="D100" s="140">
        <v>2168</v>
      </c>
      <c r="E100" s="140">
        <v>2168</v>
      </c>
      <c r="F100" s="141">
        <f t="shared" si="3"/>
        <v>0</v>
      </c>
      <c r="G100" s="372"/>
      <c r="H100" s="372"/>
    </row>
    <row r="101" spans="1:8" ht="18">
      <c r="A101" s="73"/>
      <c r="B101" s="101" t="s">
        <v>914</v>
      </c>
      <c r="C101" s="87"/>
      <c r="D101" s="88"/>
      <c r="E101" s="140"/>
      <c r="F101" s="141"/>
      <c r="G101" s="372"/>
      <c r="H101" s="372"/>
    </row>
    <row r="102" spans="1:8" ht="15">
      <c r="A102" s="73">
        <v>4</v>
      </c>
      <c r="B102" s="102" t="s">
        <v>915</v>
      </c>
      <c r="C102" s="81" t="s">
        <v>492</v>
      </c>
      <c r="D102" s="140">
        <v>3878</v>
      </c>
      <c r="E102" s="140">
        <v>3878</v>
      </c>
      <c r="F102" s="141">
        <f t="shared" si="3"/>
        <v>0</v>
      </c>
      <c r="G102" s="372"/>
      <c r="H102" s="372"/>
    </row>
    <row r="103" spans="1:8" ht="15">
      <c r="A103" s="73">
        <v>5</v>
      </c>
      <c r="B103" s="102" t="s">
        <v>916</v>
      </c>
      <c r="C103" s="81" t="s">
        <v>492</v>
      </c>
      <c r="D103" s="140">
        <v>4354</v>
      </c>
      <c r="E103" s="140">
        <v>4354</v>
      </c>
      <c r="F103" s="141">
        <f t="shared" si="3"/>
        <v>0</v>
      </c>
      <c r="G103" s="372"/>
      <c r="H103" s="372"/>
    </row>
    <row r="104" spans="1:8" ht="18">
      <c r="A104" s="73"/>
      <c r="B104" s="101" t="s">
        <v>917</v>
      </c>
      <c r="C104" s="87"/>
      <c r="D104" s="140"/>
      <c r="E104" s="140"/>
      <c r="F104" s="141"/>
      <c r="G104" s="372"/>
      <c r="H104" s="372"/>
    </row>
    <row r="105" spans="1:8" ht="15">
      <c r="A105" s="73">
        <v>6</v>
      </c>
      <c r="B105" s="102" t="s">
        <v>918</v>
      </c>
      <c r="C105" s="81" t="s">
        <v>492</v>
      </c>
      <c r="D105" s="140">
        <v>2762</v>
      </c>
      <c r="E105" s="140">
        <v>2762</v>
      </c>
      <c r="F105" s="141">
        <f t="shared" si="3"/>
        <v>0</v>
      </c>
      <c r="G105" s="372"/>
      <c r="H105" s="372"/>
    </row>
    <row r="106" spans="1:8" ht="15">
      <c r="A106" s="73">
        <v>7</v>
      </c>
      <c r="B106" s="102" t="s">
        <v>919</v>
      </c>
      <c r="C106" s="81" t="s">
        <v>492</v>
      </c>
      <c r="D106" s="140">
        <v>3563</v>
      </c>
      <c r="E106" s="140">
        <v>3563</v>
      </c>
      <c r="F106" s="141">
        <f t="shared" si="3"/>
        <v>0</v>
      </c>
      <c r="G106" s="372"/>
      <c r="H106" s="372"/>
    </row>
    <row r="107" spans="1:8" ht="15.75">
      <c r="A107" s="103" t="s">
        <v>119</v>
      </c>
      <c r="B107" s="89" t="s">
        <v>920</v>
      </c>
      <c r="D107" s="140"/>
      <c r="E107" s="140"/>
      <c r="F107" s="141"/>
      <c r="G107" s="372"/>
      <c r="H107" s="372"/>
    </row>
    <row r="108" spans="1:8" ht="15">
      <c r="A108" s="73">
        <v>1</v>
      </c>
      <c r="B108" s="80" t="s">
        <v>921</v>
      </c>
      <c r="C108" s="81" t="s">
        <v>676</v>
      </c>
      <c r="D108" s="140">
        <v>86</v>
      </c>
      <c r="E108" s="140">
        <v>86</v>
      </c>
      <c r="F108" s="141">
        <f t="shared" si="3"/>
        <v>0</v>
      </c>
      <c r="G108" s="372"/>
      <c r="H108" s="372"/>
    </row>
    <row r="109" spans="1:8" ht="15">
      <c r="A109" s="73">
        <f>A108+1</f>
        <v>2</v>
      </c>
      <c r="B109" s="80" t="s">
        <v>922</v>
      </c>
      <c r="C109" s="81" t="s">
        <v>676</v>
      </c>
      <c r="D109" s="140">
        <v>223</v>
      </c>
      <c r="E109" s="140">
        <v>223</v>
      </c>
      <c r="F109" s="141">
        <f t="shared" si="3"/>
        <v>0</v>
      </c>
      <c r="G109" s="372"/>
      <c r="H109" s="372"/>
    </row>
    <row r="110" spans="1:8" ht="15">
      <c r="A110" s="73">
        <f aca="true" t="shared" si="7" ref="A110:A116">A109+1</f>
        <v>3</v>
      </c>
      <c r="B110" s="80" t="s">
        <v>923</v>
      </c>
      <c r="C110" s="81" t="s">
        <v>676</v>
      </c>
      <c r="D110" s="140">
        <v>34</v>
      </c>
      <c r="E110" s="140">
        <v>34</v>
      </c>
      <c r="F110" s="141">
        <f t="shared" si="3"/>
        <v>0</v>
      </c>
      <c r="G110" s="372"/>
      <c r="H110" s="372"/>
    </row>
    <row r="111" spans="1:8" ht="15">
      <c r="A111" s="73">
        <f t="shared" si="7"/>
        <v>4</v>
      </c>
      <c r="B111" s="80" t="s">
        <v>924</v>
      </c>
      <c r="C111" s="81" t="s">
        <v>676</v>
      </c>
      <c r="D111" s="140">
        <v>172</v>
      </c>
      <c r="E111" s="140">
        <v>172</v>
      </c>
      <c r="F111" s="141">
        <f t="shared" si="3"/>
        <v>0</v>
      </c>
      <c r="G111" s="372"/>
      <c r="H111" s="372"/>
    </row>
    <row r="112" spans="1:8" ht="15">
      <c r="A112" s="73">
        <f t="shared" si="7"/>
        <v>5</v>
      </c>
      <c r="B112" s="80" t="s">
        <v>925</v>
      </c>
      <c r="C112" s="81" t="s">
        <v>676</v>
      </c>
      <c r="D112" s="140">
        <v>86</v>
      </c>
      <c r="E112" s="140">
        <v>86</v>
      </c>
      <c r="F112" s="141">
        <f t="shared" si="3"/>
        <v>0</v>
      </c>
      <c r="G112" s="372"/>
      <c r="H112" s="372"/>
    </row>
    <row r="113" spans="1:8" ht="15">
      <c r="A113" s="73">
        <f t="shared" si="7"/>
        <v>6</v>
      </c>
      <c r="B113" s="80" t="s">
        <v>926</v>
      </c>
      <c r="C113" s="81" t="s">
        <v>676</v>
      </c>
      <c r="D113" s="140">
        <v>258</v>
      </c>
      <c r="E113" s="140">
        <v>258</v>
      </c>
      <c r="F113" s="141">
        <f t="shared" si="3"/>
        <v>0</v>
      </c>
      <c r="G113" s="372"/>
      <c r="H113" s="372"/>
    </row>
    <row r="114" spans="1:8" ht="15">
      <c r="A114" s="73">
        <f t="shared" si="7"/>
        <v>7</v>
      </c>
      <c r="B114" s="80" t="s">
        <v>927</v>
      </c>
      <c r="C114" s="81" t="s">
        <v>676</v>
      </c>
      <c r="D114" s="140">
        <v>773</v>
      </c>
      <c r="E114" s="140">
        <v>773</v>
      </c>
      <c r="F114" s="141">
        <f t="shared" si="3"/>
        <v>0</v>
      </c>
      <c r="G114" s="372"/>
      <c r="H114" s="372"/>
    </row>
    <row r="115" spans="1:8" ht="15">
      <c r="A115" s="73">
        <f t="shared" si="7"/>
        <v>8</v>
      </c>
      <c r="B115" s="80" t="s">
        <v>928</v>
      </c>
      <c r="C115" s="81" t="s">
        <v>676</v>
      </c>
      <c r="D115" s="140">
        <v>215</v>
      </c>
      <c r="E115" s="140">
        <v>215</v>
      </c>
      <c r="F115" s="141">
        <f t="shared" si="3"/>
        <v>0</v>
      </c>
      <c r="G115" s="372"/>
      <c r="H115" s="372"/>
    </row>
    <row r="116" spans="1:8" ht="15">
      <c r="A116" s="73">
        <f t="shared" si="7"/>
        <v>9</v>
      </c>
      <c r="B116" s="80" t="s">
        <v>929</v>
      </c>
      <c r="C116" s="81" t="s">
        <v>676</v>
      </c>
      <c r="D116" s="140">
        <v>25</v>
      </c>
      <c r="E116" s="140">
        <v>25</v>
      </c>
      <c r="F116" s="141">
        <f t="shared" si="3"/>
        <v>0</v>
      </c>
      <c r="G116" s="372"/>
      <c r="H116" s="372"/>
    </row>
    <row r="117" spans="1:8" ht="15.75">
      <c r="A117" s="85" t="s">
        <v>120</v>
      </c>
      <c r="B117" s="104" t="s">
        <v>930</v>
      </c>
      <c r="C117" s="100"/>
      <c r="D117" s="140"/>
      <c r="E117" s="140"/>
      <c r="F117" s="141"/>
      <c r="G117" s="372"/>
      <c r="H117" s="372"/>
    </row>
    <row r="118" spans="1:8" ht="15">
      <c r="A118" s="73">
        <v>1</v>
      </c>
      <c r="B118" s="105" t="s">
        <v>931</v>
      </c>
      <c r="C118" s="81" t="s">
        <v>676</v>
      </c>
      <c r="D118" s="140">
        <v>400</v>
      </c>
      <c r="E118" s="140">
        <v>400</v>
      </c>
      <c r="F118" s="141">
        <f aca="true" t="shared" si="8" ref="F118:F181">(E118/D118)*100-100</f>
        <v>0</v>
      </c>
      <c r="G118" s="372"/>
      <c r="H118" s="372"/>
    </row>
    <row r="119" spans="1:8" ht="15">
      <c r="A119" s="73">
        <v>2</v>
      </c>
      <c r="B119" s="105" t="s">
        <v>932</v>
      </c>
      <c r="C119" s="81" t="s">
        <v>676</v>
      </c>
      <c r="D119" s="140">
        <v>150</v>
      </c>
      <c r="E119" s="140">
        <v>180</v>
      </c>
      <c r="F119" s="141">
        <f t="shared" si="8"/>
        <v>20</v>
      </c>
      <c r="G119" s="372"/>
      <c r="H119" s="372"/>
    </row>
    <row r="120" spans="1:8" ht="15.75">
      <c r="A120" s="103" t="s">
        <v>121</v>
      </c>
      <c r="B120" s="107" t="s">
        <v>933</v>
      </c>
      <c r="D120" s="140"/>
      <c r="E120" s="140"/>
      <c r="F120" s="141"/>
      <c r="G120" s="372"/>
      <c r="H120" s="372"/>
    </row>
    <row r="121" spans="1:8" ht="15">
      <c r="A121" s="73">
        <v>1</v>
      </c>
      <c r="B121" s="80" t="s">
        <v>934</v>
      </c>
      <c r="C121" s="108" t="s">
        <v>673</v>
      </c>
      <c r="D121" s="140">
        <v>376</v>
      </c>
      <c r="E121" s="140">
        <v>376</v>
      </c>
      <c r="F121" s="141">
        <f t="shared" si="8"/>
        <v>0</v>
      </c>
      <c r="G121" s="372"/>
      <c r="H121" s="372"/>
    </row>
    <row r="122" spans="1:8" ht="15">
      <c r="A122" s="73">
        <f>A121+1</f>
        <v>2</v>
      </c>
      <c r="B122" s="80" t="s">
        <v>935</v>
      </c>
      <c r="C122" s="108" t="s">
        <v>673</v>
      </c>
      <c r="D122" s="140">
        <v>245</v>
      </c>
      <c r="E122" s="140">
        <v>245</v>
      </c>
      <c r="F122" s="141">
        <f t="shared" si="8"/>
        <v>0</v>
      </c>
      <c r="G122" s="372"/>
      <c r="H122" s="372"/>
    </row>
    <row r="123" spans="1:8" ht="15.75">
      <c r="A123" s="73">
        <f aca="true" t="shared" si="9" ref="A123:A134">A122+1</f>
        <v>3</v>
      </c>
      <c r="B123" s="80" t="s">
        <v>936</v>
      </c>
      <c r="C123" s="108" t="s">
        <v>673</v>
      </c>
      <c r="D123" s="140">
        <v>294</v>
      </c>
      <c r="E123" s="140">
        <v>294</v>
      </c>
      <c r="F123" s="141">
        <f t="shared" si="8"/>
        <v>0</v>
      </c>
      <c r="G123" s="372"/>
      <c r="H123" s="372"/>
    </row>
    <row r="124" spans="1:8" ht="15.75">
      <c r="A124" s="73">
        <f t="shared" si="9"/>
        <v>4</v>
      </c>
      <c r="B124" s="80" t="s">
        <v>937</v>
      </c>
      <c r="C124" s="108" t="s">
        <v>673</v>
      </c>
      <c r="D124" s="140">
        <v>363</v>
      </c>
      <c r="E124" s="140">
        <v>363</v>
      </c>
      <c r="F124" s="141">
        <f t="shared" si="8"/>
        <v>0</v>
      </c>
      <c r="G124" s="372"/>
      <c r="H124" s="372"/>
    </row>
    <row r="125" spans="1:8" ht="15.75">
      <c r="A125" s="73">
        <f t="shared" si="9"/>
        <v>5</v>
      </c>
      <c r="B125" s="80" t="s">
        <v>938</v>
      </c>
      <c r="C125" s="108" t="s">
        <v>673</v>
      </c>
      <c r="D125" s="140">
        <v>241</v>
      </c>
      <c r="E125" s="140">
        <v>241</v>
      </c>
      <c r="F125" s="141">
        <f t="shared" si="8"/>
        <v>0</v>
      </c>
      <c r="G125" s="372"/>
      <c r="H125" s="372"/>
    </row>
    <row r="126" spans="1:8" ht="15.75">
      <c r="A126" s="73">
        <f t="shared" si="9"/>
        <v>6</v>
      </c>
      <c r="B126" s="80" t="s">
        <v>939</v>
      </c>
      <c r="C126" s="108" t="s">
        <v>673</v>
      </c>
      <c r="D126" s="140">
        <v>235</v>
      </c>
      <c r="E126" s="140">
        <v>235</v>
      </c>
      <c r="F126" s="141">
        <f t="shared" si="8"/>
        <v>0</v>
      </c>
      <c r="G126" s="372"/>
      <c r="H126" s="372"/>
    </row>
    <row r="127" spans="1:8" ht="15.75">
      <c r="A127" s="73">
        <f t="shared" si="9"/>
        <v>7</v>
      </c>
      <c r="B127" s="80" t="s">
        <v>940</v>
      </c>
      <c r="C127" s="108" t="s">
        <v>673</v>
      </c>
      <c r="D127" s="140">
        <v>245</v>
      </c>
      <c r="E127" s="140">
        <v>245</v>
      </c>
      <c r="F127" s="141">
        <f t="shared" si="8"/>
        <v>0</v>
      </c>
      <c r="G127" s="372"/>
      <c r="H127" s="372"/>
    </row>
    <row r="128" spans="1:8" ht="15.75">
      <c r="A128" s="73">
        <f t="shared" si="9"/>
        <v>8</v>
      </c>
      <c r="B128" s="80" t="s">
        <v>941</v>
      </c>
      <c r="C128" s="108" t="s">
        <v>673</v>
      </c>
      <c r="D128" s="140">
        <v>360</v>
      </c>
      <c r="E128" s="140">
        <v>360</v>
      </c>
      <c r="F128" s="141">
        <f t="shared" si="8"/>
        <v>0</v>
      </c>
      <c r="G128" s="372"/>
      <c r="H128" s="372"/>
    </row>
    <row r="129" spans="1:8" ht="15.75">
      <c r="A129" s="73">
        <f t="shared" si="9"/>
        <v>9</v>
      </c>
      <c r="B129" s="80" t="s">
        <v>942</v>
      </c>
      <c r="C129" s="108" t="s">
        <v>673</v>
      </c>
      <c r="D129" s="140">
        <v>245</v>
      </c>
      <c r="E129" s="140">
        <v>245</v>
      </c>
      <c r="F129" s="141">
        <f t="shared" si="8"/>
        <v>0</v>
      </c>
      <c r="G129" s="372"/>
      <c r="H129" s="372"/>
    </row>
    <row r="130" spans="1:8" ht="15.75">
      <c r="A130" s="73">
        <f t="shared" si="9"/>
        <v>10</v>
      </c>
      <c r="B130" s="80" t="s">
        <v>943</v>
      </c>
      <c r="C130" s="108" t="s">
        <v>673</v>
      </c>
      <c r="D130" s="140">
        <v>360</v>
      </c>
      <c r="E130" s="140">
        <v>360</v>
      </c>
      <c r="F130" s="141">
        <f t="shared" si="8"/>
        <v>0</v>
      </c>
      <c r="G130" s="372"/>
      <c r="H130" s="372"/>
    </row>
    <row r="131" spans="1:8" ht="15.75">
      <c r="A131" s="73">
        <f t="shared" si="9"/>
        <v>11</v>
      </c>
      <c r="B131" s="80" t="s">
        <v>944</v>
      </c>
      <c r="C131" s="108" t="s">
        <v>673</v>
      </c>
      <c r="D131" s="140">
        <v>654</v>
      </c>
      <c r="E131" s="140">
        <v>654</v>
      </c>
      <c r="F131" s="141">
        <f t="shared" si="8"/>
        <v>0</v>
      </c>
      <c r="G131" s="372"/>
      <c r="H131" s="372"/>
    </row>
    <row r="132" spans="1:8" ht="15.75">
      <c r="A132" s="73">
        <f t="shared" si="9"/>
        <v>12</v>
      </c>
      <c r="B132" s="80" t="s">
        <v>945</v>
      </c>
      <c r="C132" s="108" t="s">
        <v>673</v>
      </c>
      <c r="D132" s="140">
        <v>350</v>
      </c>
      <c r="E132" s="140">
        <v>350</v>
      </c>
      <c r="F132" s="141">
        <f t="shared" si="8"/>
        <v>0</v>
      </c>
      <c r="G132" s="372"/>
      <c r="H132" s="372"/>
    </row>
    <row r="133" spans="1:8" ht="15.75">
      <c r="A133" s="73">
        <f t="shared" si="9"/>
        <v>13</v>
      </c>
      <c r="B133" s="80" t="s">
        <v>946</v>
      </c>
      <c r="C133" s="108" t="s">
        <v>673</v>
      </c>
      <c r="D133" s="140">
        <v>373</v>
      </c>
      <c r="E133" s="140">
        <v>373</v>
      </c>
      <c r="F133" s="141">
        <f t="shared" si="8"/>
        <v>0</v>
      </c>
      <c r="G133" s="372"/>
      <c r="H133" s="372"/>
    </row>
    <row r="134" spans="1:8" ht="15.75">
      <c r="A134" s="73">
        <f t="shared" si="9"/>
        <v>14</v>
      </c>
      <c r="B134" s="80" t="s">
        <v>947</v>
      </c>
      <c r="C134" s="108" t="s">
        <v>673</v>
      </c>
      <c r="D134" s="140">
        <v>132</v>
      </c>
      <c r="E134" s="140">
        <v>132</v>
      </c>
      <c r="F134" s="141">
        <f t="shared" si="8"/>
        <v>0</v>
      </c>
      <c r="G134" s="372"/>
      <c r="H134" s="372"/>
    </row>
    <row r="135" spans="1:8" ht="15.75">
      <c r="A135" s="103" t="s">
        <v>122</v>
      </c>
      <c r="B135" s="109" t="s">
        <v>948</v>
      </c>
      <c r="D135" s="140"/>
      <c r="E135" s="140"/>
      <c r="F135" s="141"/>
      <c r="G135" s="372"/>
      <c r="H135" s="372"/>
    </row>
    <row r="136" spans="1:8" ht="15.75">
      <c r="A136" s="80">
        <v>1</v>
      </c>
      <c r="B136" s="80" t="s">
        <v>949</v>
      </c>
      <c r="C136" s="106" t="s">
        <v>677</v>
      </c>
      <c r="D136" s="140">
        <v>110</v>
      </c>
      <c r="E136" s="140">
        <v>110</v>
      </c>
      <c r="F136" s="141">
        <f t="shared" si="8"/>
        <v>0</v>
      </c>
      <c r="G136" s="372"/>
      <c r="H136" s="372"/>
    </row>
    <row r="137" spans="1:8" ht="15.75">
      <c r="A137" s="80">
        <v>2</v>
      </c>
      <c r="B137" s="80" t="s">
        <v>950</v>
      </c>
      <c r="C137" s="106" t="s">
        <v>677</v>
      </c>
      <c r="D137" s="140">
        <v>110</v>
      </c>
      <c r="E137" s="140">
        <v>110</v>
      </c>
      <c r="F137" s="141">
        <f t="shared" si="8"/>
        <v>0</v>
      </c>
      <c r="G137" s="372"/>
      <c r="H137" s="372"/>
    </row>
    <row r="138" spans="1:8" ht="15.75">
      <c r="A138" s="80">
        <v>3</v>
      </c>
      <c r="B138" s="80" t="s">
        <v>951</v>
      </c>
      <c r="C138" s="106" t="s">
        <v>677</v>
      </c>
      <c r="D138" s="140">
        <v>110</v>
      </c>
      <c r="E138" s="140">
        <v>110</v>
      </c>
      <c r="F138" s="141">
        <f t="shared" si="8"/>
        <v>0</v>
      </c>
      <c r="G138" s="372"/>
      <c r="H138" s="372"/>
    </row>
    <row r="139" spans="1:8" ht="15.75">
      <c r="A139" s="80">
        <v>4</v>
      </c>
      <c r="B139" s="80" t="s">
        <v>0</v>
      </c>
      <c r="C139" s="106" t="s">
        <v>677</v>
      </c>
      <c r="D139" s="140">
        <v>165</v>
      </c>
      <c r="E139" s="140">
        <v>165</v>
      </c>
      <c r="F139" s="141">
        <f t="shared" si="8"/>
        <v>0</v>
      </c>
      <c r="G139" s="372"/>
      <c r="H139" s="372"/>
    </row>
    <row r="140" spans="1:8" ht="15.75">
      <c r="A140" s="80">
        <v>5</v>
      </c>
      <c r="B140" s="80" t="s">
        <v>1</v>
      </c>
      <c r="C140" s="106" t="s">
        <v>677</v>
      </c>
      <c r="D140" s="140">
        <v>165</v>
      </c>
      <c r="E140" s="140">
        <v>165</v>
      </c>
      <c r="F140" s="141">
        <f t="shared" si="8"/>
        <v>0</v>
      </c>
      <c r="G140" s="372"/>
      <c r="H140" s="372"/>
    </row>
    <row r="141" spans="1:8" ht="15.75">
      <c r="A141" s="80">
        <v>6</v>
      </c>
      <c r="B141" s="80" t="s">
        <v>2</v>
      </c>
      <c r="C141" s="106" t="s">
        <v>677</v>
      </c>
      <c r="D141" s="140">
        <v>220</v>
      </c>
      <c r="E141" s="140">
        <v>220</v>
      </c>
      <c r="F141" s="141">
        <f t="shared" si="8"/>
        <v>0</v>
      </c>
      <c r="G141" s="372"/>
      <c r="H141" s="372"/>
    </row>
    <row r="142" spans="1:8" ht="15.75">
      <c r="A142" s="80">
        <v>7</v>
      </c>
      <c r="B142" s="80" t="s">
        <v>3</v>
      </c>
      <c r="C142" s="106" t="s">
        <v>677</v>
      </c>
      <c r="D142" s="140">
        <v>110</v>
      </c>
      <c r="E142" s="140">
        <v>110</v>
      </c>
      <c r="F142" s="141">
        <f t="shared" si="8"/>
        <v>0</v>
      </c>
      <c r="G142" s="372"/>
      <c r="H142" s="372"/>
    </row>
    <row r="143" spans="1:8" ht="15.75">
      <c r="A143" s="80">
        <v>8</v>
      </c>
      <c r="B143" s="80" t="s">
        <v>4</v>
      </c>
      <c r="C143" s="106" t="s">
        <v>677</v>
      </c>
      <c r="D143" s="140">
        <v>110</v>
      </c>
      <c r="E143" s="140">
        <v>110</v>
      </c>
      <c r="F143" s="141">
        <f t="shared" si="8"/>
        <v>0</v>
      </c>
      <c r="G143" s="372"/>
      <c r="H143" s="372"/>
    </row>
    <row r="144" spans="1:8" ht="15.75">
      <c r="A144" s="80">
        <v>9</v>
      </c>
      <c r="B144" s="80" t="s">
        <v>7</v>
      </c>
      <c r="C144" s="106" t="s">
        <v>677</v>
      </c>
      <c r="D144" s="140">
        <v>110</v>
      </c>
      <c r="E144" s="140">
        <v>110</v>
      </c>
      <c r="F144" s="141">
        <f t="shared" si="8"/>
        <v>0</v>
      </c>
      <c r="G144" s="372"/>
      <c r="H144" s="372"/>
    </row>
    <row r="145" spans="1:8" ht="15.75">
      <c r="A145" s="80">
        <v>10</v>
      </c>
      <c r="B145" s="80" t="s">
        <v>8</v>
      </c>
      <c r="C145" s="106" t="s">
        <v>677</v>
      </c>
      <c r="D145" s="140">
        <v>275</v>
      </c>
      <c r="E145" s="140">
        <v>275</v>
      </c>
      <c r="F145" s="141">
        <f t="shared" si="8"/>
        <v>0</v>
      </c>
      <c r="G145" s="372"/>
      <c r="H145" s="372"/>
    </row>
    <row r="146" spans="1:8" ht="15.75">
      <c r="A146" s="80">
        <v>11</v>
      </c>
      <c r="B146" s="80" t="s">
        <v>9</v>
      </c>
      <c r="C146" s="106" t="s">
        <v>677</v>
      </c>
      <c r="D146" s="140">
        <v>165</v>
      </c>
      <c r="E146" s="140">
        <v>165</v>
      </c>
      <c r="F146" s="141">
        <f t="shared" si="8"/>
        <v>0</v>
      </c>
      <c r="G146" s="372"/>
      <c r="H146" s="372"/>
    </row>
    <row r="147" spans="1:8" ht="15.75">
      <c r="A147" s="80">
        <v>12</v>
      </c>
      <c r="B147" s="80" t="s">
        <v>10</v>
      </c>
      <c r="C147" s="106" t="s">
        <v>677</v>
      </c>
      <c r="D147" s="140">
        <v>110</v>
      </c>
      <c r="E147" s="140">
        <v>110</v>
      </c>
      <c r="F147" s="141">
        <f t="shared" si="8"/>
        <v>0</v>
      </c>
      <c r="G147" s="372"/>
      <c r="H147" s="372"/>
    </row>
    <row r="148" spans="1:8" ht="15.75">
      <c r="A148" s="80">
        <v>13</v>
      </c>
      <c r="B148" s="80" t="s">
        <v>11</v>
      </c>
      <c r="C148" s="106" t="s">
        <v>677</v>
      </c>
      <c r="D148" s="140">
        <v>110</v>
      </c>
      <c r="E148" s="140">
        <v>110</v>
      </c>
      <c r="F148" s="141">
        <f t="shared" si="8"/>
        <v>0</v>
      </c>
      <c r="G148" s="372"/>
      <c r="H148" s="372"/>
    </row>
    <row r="149" spans="1:8" ht="15.75">
      <c r="A149" s="80">
        <v>14</v>
      </c>
      <c r="B149" s="80" t="s">
        <v>12</v>
      </c>
      <c r="C149" s="106" t="s">
        <v>677</v>
      </c>
      <c r="D149" s="140">
        <v>220</v>
      </c>
      <c r="E149" s="140">
        <v>220</v>
      </c>
      <c r="F149" s="141">
        <f t="shared" si="8"/>
        <v>0</v>
      </c>
      <c r="G149" s="372"/>
      <c r="H149" s="372"/>
    </row>
    <row r="150" spans="1:8" ht="15.75">
      <c r="A150" s="80">
        <v>15</v>
      </c>
      <c r="B150" s="80" t="s">
        <v>13</v>
      </c>
      <c r="C150" s="106" t="s">
        <v>677</v>
      </c>
      <c r="D150" s="140">
        <v>220</v>
      </c>
      <c r="E150" s="140">
        <v>220</v>
      </c>
      <c r="F150" s="141">
        <f t="shared" si="8"/>
        <v>0</v>
      </c>
      <c r="G150" s="372"/>
      <c r="H150" s="372"/>
    </row>
    <row r="151" spans="1:8" ht="15.75">
      <c r="A151" s="80">
        <v>16</v>
      </c>
      <c r="B151" s="80" t="s">
        <v>14</v>
      </c>
      <c r="C151" s="106" t="s">
        <v>677</v>
      </c>
      <c r="D151" s="140">
        <v>331</v>
      </c>
      <c r="E151" s="140">
        <v>331</v>
      </c>
      <c r="F151" s="141">
        <f t="shared" si="8"/>
        <v>0</v>
      </c>
      <c r="G151" s="372"/>
      <c r="H151" s="372"/>
    </row>
    <row r="152" spans="1:8" ht="15.75">
      <c r="A152" s="80">
        <v>17</v>
      </c>
      <c r="B152" s="80" t="s">
        <v>15</v>
      </c>
      <c r="C152" s="106" t="s">
        <v>677</v>
      </c>
      <c r="D152" s="140">
        <v>275</v>
      </c>
      <c r="E152" s="140">
        <v>275</v>
      </c>
      <c r="F152" s="141">
        <f t="shared" si="8"/>
        <v>0</v>
      </c>
      <c r="G152" s="372"/>
      <c r="H152" s="372"/>
    </row>
    <row r="153" spans="1:8" ht="15.75">
      <c r="A153" s="80">
        <v>18</v>
      </c>
      <c r="B153" s="80" t="s">
        <v>17</v>
      </c>
      <c r="C153" s="106" t="s">
        <v>677</v>
      </c>
      <c r="D153" s="140">
        <v>165</v>
      </c>
      <c r="E153" s="140">
        <v>165</v>
      </c>
      <c r="F153" s="141">
        <f t="shared" si="8"/>
        <v>0</v>
      </c>
      <c r="G153" s="372"/>
      <c r="H153" s="372"/>
    </row>
    <row r="154" spans="1:8" ht="15.75">
      <c r="A154" s="80">
        <v>19</v>
      </c>
      <c r="B154" s="80" t="s">
        <v>18</v>
      </c>
      <c r="C154" s="106" t="s">
        <v>677</v>
      </c>
      <c r="D154" s="140">
        <v>220</v>
      </c>
      <c r="E154" s="140">
        <v>220</v>
      </c>
      <c r="F154" s="141">
        <f t="shared" si="8"/>
        <v>0</v>
      </c>
      <c r="G154" s="372"/>
      <c r="H154" s="372"/>
    </row>
    <row r="155" spans="1:8" ht="15.75">
      <c r="A155" s="80">
        <v>20</v>
      </c>
      <c r="B155" s="80" t="s">
        <v>19</v>
      </c>
      <c r="C155" s="106" t="s">
        <v>677</v>
      </c>
      <c r="D155" s="140">
        <v>110</v>
      </c>
      <c r="E155" s="140">
        <v>110</v>
      </c>
      <c r="F155" s="141">
        <f t="shared" si="8"/>
        <v>0</v>
      </c>
      <c r="G155" s="372"/>
      <c r="H155" s="372"/>
    </row>
    <row r="156" spans="1:8" ht="15.75">
      <c r="A156" s="80">
        <v>21</v>
      </c>
      <c r="B156" s="80" t="s">
        <v>20</v>
      </c>
      <c r="C156" s="106" t="s">
        <v>677</v>
      </c>
      <c r="D156" s="140">
        <v>110</v>
      </c>
      <c r="E156" s="140">
        <v>110</v>
      </c>
      <c r="F156" s="141">
        <f t="shared" si="8"/>
        <v>0</v>
      </c>
      <c r="G156" s="372"/>
      <c r="H156" s="372"/>
    </row>
    <row r="157" spans="1:8" ht="15.75">
      <c r="A157" s="80">
        <v>22</v>
      </c>
      <c r="B157" s="80" t="s">
        <v>21</v>
      </c>
      <c r="C157" s="106" t="s">
        <v>677</v>
      </c>
      <c r="D157" s="140">
        <v>110</v>
      </c>
      <c r="E157" s="140">
        <v>110</v>
      </c>
      <c r="F157" s="141">
        <f t="shared" si="8"/>
        <v>0</v>
      </c>
      <c r="G157" s="372"/>
      <c r="H157" s="372"/>
    </row>
    <row r="158" spans="1:8" ht="15.75">
      <c r="A158" s="80">
        <v>23</v>
      </c>
      <c r="B158" s="80" t="s">
        <v>22</v>
      </c>
      <c r="C158" s="106" t="s">
        <v>677</v>
      </c>
      <c r="D158" s="140">
        <v>110</v>
      </c>
      <c r="E158" s="140">
        <v>110</v>
      </c>
      <c r="F158" s="141">
        <f t="shared" si="8"/>
        <v>0</v>
      </c>
      <c r="G158" s="372"/>
      <c r="H158" s="372"/>
    </row>
    <row r="159" spans="1:8" ht="15.75">
      <c r="A159" s="80">
        <v>24</v>
      </c>
      <c r="B159" s="80" t="s">
        <v>23</v>
      </c>
      <c r="C159" s="106" t="s">
        <v>677</v>
      </c>
      <c r="D159" s="140">
        <v>165</v>
      </c>
      <c r="E159" s="140">
        <v>165</v>
      </c>
      <c r="F159" s="141">
        <f t="shared" si="8"/>
        <v>0</v>
      </c>
      <c r="G159" s="372"/>
      <c r="H159" s="372"/>
    </row>
    <row r="160" spans="1:8" ht="15.75">
      <c r="A160" s="103" t="s">
        <v>123</v>
      </c>
      <c r="B160" s="110" t="s">
        <v>24</v>
      </c>
      <c r="C160" s="106" t="s">
        <v>677</v>
      </c>
      <c r="D160" s="29"/>
      <c r="E160" s="140"/>
      <c r="F160" s="141"/>
      <c r="G160" s="372"/>
      <c r="H160" s="372"/>
    </row>
    <row r="161" spans="1:8" ht="15.75">
      <c r="A161" s="80">
        <v>1</v>
      </c>
      <c r="B161" s="80" t="s">
        <v>25</v>
      </c>
      <c r="C161" s="100"/>
      <c r="D161" s="29"/>
      <c r="E161" s="140"/>
      <c r="F161" s="141"/>
      <c r="G161" s="372"/>
      <c r="H161" s="372"/>
    </row>
    <row r="162" spans="1:8" ht="15.75">
      <c r="A162" s="80"/>
      <c r="B162" s="111" t="s">
        <v>26</v>
      </c>
      <c r="C162" s="106" t="s">
        <v>677</v>
      </c>
      <c r="D162" s="140">
        <v>72</v>
      </c>
      <c r="E162" s="140">
        <v>72</v>
      </c>
      <c r="F162" s="141">
        <f t="shared" si="8"/>
        <v>0</v>
      </c>
      <c r="G162" s="372"/>
      <c r="H162" s="372"/>
    </row>
    <row r="163" spans="1:8" ht="15.75">
      <c r="A163" s="80"/>
      <c r="B163" s="111" t="s">
        <v>27</v>
      </c>
      <c r="C163" s="106" t="s">
        <v>677</v>
      </c>
      <c r="D163" s="140">
        <v>48</v>
      </c>
      <c r="E163" s="140">
        <v>48</v>
      </c>
      <c r="F163" s="141">
        <f t="shared" si="8"/>
        <v>0</v>
      </c>
      <c r="G163" s="372"/>
      <c r="H163" s="372"/>
    </row>
    <row r="164" spans="1:8" ht="15.75">
      <c r="A164" s="80">
        <v>2</v>
      </c>
      <c r="B164" s="80" t="s">
        <v>28</v>
      </c>
      <c r="C164" s="106"/>
      <c r="D164" s="140"/>
      <c r="E164" s="140"/>
      <c r="F164" s="141"/>
      <c r="G164" s="372"/>
      <c r="H164" s="372"/>
    </row>
    <row r="165" spans="1:8" ht="15.75">
      <c r="A165" s="80"/>
      <c r="B165" s="111" t="s">
        <v>26</v>
      </c>
      <c r="C165" s="106" t="s">
        <v>677</v>
      </c>
      <c r="D165" s="140">
        <v>96</v>
      </c>
      <c r="E165" s="140">
        <v>96</v>
      </c>
      <c r="F165" s="141">
        <f t="shared" si="8"/>
        <v>0</v>
      </c>
      <c r="G165" s="372"/>
      <c r="H165" s="372"/>
    </row>
    <row r="166" spans="1:8" ht="15.75">
      <c r="A166" s="80"/>
      <c r="B166" s="111" t="s">
        <v>27</v>
      </c>
      <c r="C166" s="106" t="s">
        <v>677</v>
      </c>
      <c r="D166" s="140">
        <v>48</v>
      </c>
      <c r="E166" s="140">
        <v>48</v>
      </c>
      <c r="F166" s="141">
        <f t="shared" si="8"/>
        <v>0</v>
      </c>
      <c r="G166" s="372"/>
      <c r="H166" s="372"/>
    </row>
    <row r="167" spans="1:8" ht="15.75">
      <c r="A167" s="80">
        <v>3</v>
      </c>
      <c r="B167" s="80" t="s">
        <v>29</v>
      </c>
      <c r="C167" s="106"/>
      <c r="D167" s="140"/>
      <c r="E167" s="140"/>
      <c r="F167" s="141"/>
      <c r="G167" s="372"/>
      <c r="H167" s="372"/>
    </row>
    <row r="168" spans="1:8" ht="15.75">
      <c r="A168" s="80"/>
      <c r="B168" s="80" t="s">
        <v>30</v>
      </c>
      <c r="C168" s="106"/>
      <c r="D168" s="140"/>
      <c r="E168" s="140"/>
      <c r="F168" s="141"/>
      <c r="G168" s="372"/>
      <c r="H168" s="372"/>
    </row>
    <row r="169" spans="1:8" ht="15.75">
      <c r="A169" s="80"/>
      <c r="B169" s="111" t="s">
        <v>26</v>
      </c>
      <c r="C169" s="106" t="s">
        <v>677</v>
      </c>
      <c r="D169" s="140">
        <v>145</v>
      </c>
      <c r="E169" s="140">
        <v>145</v>
      </c>
      <c r="F169" s="141">
        <f t="shared" si="8"/>
        <v>0</v>
      </c>
      <c r="G169" s="372"/>
      <c r="H169" s="372"/>
    </row>
    <row r="170" spans="1:8" ht="15.75">
      <c r="A170" s="80"/>
      <c r="B170" s="111" t="s">
        <v>27</v>
      </c>
      <c r="C170" s="106" t="s">
        <v>677</v>
      </c>
      <c r="D170" s="140">
        <v>96</v>
      </c>
      <c r="E170" s="140">
        <v>96</v>
      </c>
      <c r="F170" s="141">
        <f t="shared" si="8"/>
        <v>0</v>
      </c>
      <c r="G170" s="372"/>
      <c r="H170" s="372"/>
    </row>
    <row r="171" spans="1:8" ht="15.75">
      <c r="A171" s="80">
        <v>4</v>
      </c>
      <c r="B171" s="80" t="s">
        <v>31</v>
      </c>
      <c r="C171" s="106"/>
      <c r="D171" s="140"/>
      <c r="E171" s="140"/>
      <c r="F171" s="141"/>
      <c r="G171" s="372"/>
      <c r="H171" s="372"/>
    </row>
    <row r="172" spans="1:8" ht="15.75">
      <c r="A172" s="80"/>
      <c r="B172" s="111" t="s">
        <v>26</v>
      </c>
      <c r="C172" s="106" t="s">
        <v>677</v>
      </c>
      <c r="D172" s="140">
        <v>72</v>
      </c>
      <c r="E172" s="140">
        <v>72</v>
      </c>
      <c r="F172" s="141">
        <f t="shared" si="8"/>
        <v>0</v>
      </c>
      <c r="G172" s="372"/>
      <c r="H172" s="372"/>
    </row>
    <row r="173" spans="1:8" ht="15.75">
      <c r="A173" s="80"/>
      <c r="B173" s="111" t="s">
        <v>27</v>
      </c>
      <c r="C173" s="106" t="s">
        <v>677</v>
      </c>
      <c r="D173" s="140">
        <v>48</v>
      </c>
      <c r="E173" s="140">
        <v>48</v>
      </c>
      <c r="F173" s="141">
        <f t="shared" si="8"/>
        <v>0</v>
      </c>
      <c r="G173" s="372"/>
      <c r="H173" s="372"/>
    </row>
    <row r="174" spans="1:8" ht="15.75">
      <c r="A174" s="80">
        <v>5</v>
      </c>
      <c r="B174" s="80" t="s">
        <v>32</v>
      </c>
      <c r="C174" s="106"/>
      <c r="D174" s="140"/>
      <c r="E174" s="140"/>
      <c r="F174" s="141"/>
      <c r="G174" s="372"/>
      <c r="H174" s="372"/>
    </row>
    <row r="175" spans="1:8" ht="15.75">
      <c r="A175" s="80"/>
      <c r="B175" s="111" t="s">
        <v>26</v>
      </c>
      <c r="C175" s="106" t="s">
        <v>677</v>
      </c>
      <c r="D175" s="140">
        <v>96</v>
      </c>
      <c r="E175" s="140">
        <v>96</v>
      </c>
      <c r="F175" s="141">
        <f t="shared" si="8"/>
        <v>0</v>
      </c>
      <c r="G175" s="372"/>
      <c r="H175" s="372"/>
    </row>
    <row r="176" spans="1:8" ht="15.75">
      <c r="A176" s="80"/>
      <c r="B176" s="111" t="s">
        <v>27</v>
      </c>
      <c r="C176" s="106" t="s">
        <v>677</v>
      </c>
      <c r="D176" s="140">
        <v>72</v>
      </c>
      <c r="E176" s="140">
        <v>72</v>
      </c>
      <c r="F176" s="141">
        <f t="shared" si="8"/>
        <v>0</v>
      </c>
      <c r="G176" s="372"/>
      <c r="H176" s="372"/>
    </row>
    <row r="177" spans="1:8" ht="15.75">
      <c r="A177" s="80">
        <v>6</v>
      </c>
      <c r="B177" s="80" t="s">
        <v>99</v>
      </c>
      <c r="C177" s="106"/>
      <c r="D177" s="140"/>
      <c r="E177" s="140"/>
      <c r="F177" s="141"/>
      <c r="G177" s="372"/>
      <c r="H177" s="372"/>
    </row>
    <row r="178" spans="1:8" ht="15.75">
      <c r="A178" s="80"/>
      <c r="B178" s="111" t="s">
        <v>26</v>
      </c>
      <c r="C178" s="106" t="s">
        <v>677</v>
      </c>
      <c r="D178" s="140">
        <v>121</v>
      </c>
      <c r="E178" s="140">
        <v>121</v>
      </c>
      <c r="F178" s="141">
        <f t="shared" si="8"/>
        <v>0</v>
      </c>
      <c r="G178" s="372"/>
      <c r="H178" s="372"/>
    </row>
    <row r="179" spans="1:8" ht="15.75">
      <c r="A179" s="80"/>
      <c r="B179" s="111" t="s">
        <v>27</v>
      </c>
      <c r="C179" s="106" t="s">
        <v>677</v>
      </c>
      <c r="D179" s="140">
        <v>96</v>
      </c>
      <c r="E179" s="140">
        <v>96</v>
      </c>
      <c r="F179" s="141">
        <f t="shared" si="8"/>
        <v>0</v>
      </c>
      <c r="G179" s="372"/>
      <c r="H179" s="372"/>
    </row>
    <row r="180" spans="1:8" ht="15.75">
      <c r="A180" s="80">
        <v>7</v>
      </c>
      <c r="B180" s="80" t="s">
        <v>33</v>
      </c>
      <c r="C180" s="106"/>
      <c r="D180" s="140"/>
      <c r="E180" s="140"/>
      <c r="F180" s="141"/>
      <c r="G180" s="372"/>
      <c r="H180" s="372"/>
    </row>
    <row r="181" spans="1:8" ht="15.75">
      <c r="A181" s="80"/>
      <c r="B181" s="111" t="s">
        <v>26</v>
      </c>
      <c r="C181" s="106" t="s">
        <v>677</v>
      </c>
      <c r="D181" s="140">
        <v>72</v>
      </c>
      <c r="E181" s="140">
        <v>72</v>
      </c>
      <c r="F181" s="141">
        <f t="shared" si="8"/>
        <v>0</v>
      </c>
      <c r="G181" s="372"/>
      <c r="H181" s="372"/>
    </row>
    <row r="182" spans="1:8" ht="15.75">
      <c r="A182" s="80"/>
      <c r="B182" s="111" t="s">
        <v>27</v>
      </c>
      <c r="C182" s="106" t="s">
        <v>677</v>
      </c>
      <c r="D182" s="140">
        <v>96</v>
      </c>
      <c r="E182" s="140">
        <v>96</v>
      </c>
      <c r="F182" s="141">
        <f>(E182/D182)*100-100</f>
        <v>0</v>
      </c>
      <c r="G182" s="372"/>
      <c r="H182" s="372"/>
    </row>
    <row r="183" spans="1:8" ht="15.75">
      <c r="A183" s="80">
        <v>8</v>
      </c>
      <c r="B183" s="80" t="s">
        <v>34</v>
      </c>
      <c r="C183" s="106"/>
      <c r="D183" s="140"/>
      <c r="E183" s="140"/>
      <c r="F183" s="141"/>
      <c r="G183" s="372"/>
      <c r="H183" s="372"/>
    </row>
    <row r="184" spans="1:8" ht="15.75">
      <c r="A184" s="80"/>
      <c r="B184" s="111" t="s">
        <v>26</v>
      </c>
      <c r="C184" s="106" t="s">
        <v>677</v>
      </c>
      <c r="D184" s="140">
        <v>121</v>
      </c>
      <c r="E184" s="140">
        <v>121</v>
      </c>
      <c r="F184" s="141">
        <f>(E184/D184)*100-100</f>
        <v>0</v>
      </c>
      <c r="G184" s="372"/>
      <c r="H184" s="372"/>
    </row>
    <row r="185" spans="1:8" ht="15.75">
      <c r="A185" s="80"/>
      <c r="B185" s="111" t="s">
        <v>27</v>
      </c>
      <c r="C185" s="106" t="s">
        <v>677</v>
      </c>
      <c r="D185" s="140">
        <v>96</v>
      </c>
      <c r="E185" s="140">
        <v>96</v>
      </c>
      <c r="F185" s="141">
        <f>(E185/D185)*100-100</f>
        <v>0</v>
      </c>
      <c r="G185" s="372"/>
      <c r="H185" s="372"/>
    </row>
    <row r="186" spans="1:8" ht="19.5" customHeight="1">
      <c r="A186" s="103" t="s">
        <v>124</v>
      </c>
      <c r="B186" s="112" t="s">
        <v>35</v>
      </c>
      <c r="C186" s="113"/>
      <c r="D186" s="114"/>
      <c r="E186" s="140"/>
      <c r="F186" s="63"/>
      <c r="G186" s="372"/>
      <c r="H186" s="372"/>
    </row>
    <row r="187" spans="1:8" ht="18.75">
      <c r="A187" s="115"/>
      <c r="B187" s="116" t="s">
        <v>36</v>
      </c>
      <c r="C187" s="117"/>
      <c r="D187" s="118"/>
      <c r="E187" s="140"/>
      <c r="F187" s="63"/>
      <c r="G187" s="372"/>
      <c r="H187" s="372"/>
    </row>
    <row r="188" spans="1:8" ht="31.5">
      <c r="A188" s="119">
        <v>1</v>
      </c>
      <c r="B188" s="119" t="s">
        <v>37</v>
      </c>
      <c r="C188" s="120" t="s">
        <v>673</v>
      </c>
      <c r="D188" s="140">
        <v>254</v>
      </c>
      <c r="E188" s="140">
        <v>254</v>
      </c>
      <c r="F188" s="141">
        <f aca="true" t="shared" si="10" ref="F188:F245">(E188/D188)*100-100</f>
        <v>0</v>
      </c>
      <c r="G188" s="372"/>
      <c r="H188" s="372"/>
    </row>
    <row r="189" spans="1:8" ht="15.75">
      <c r="A189" s="119">
        <v>2</v>
      </c>
      <c r="B189" s="119" t="s">
        <v>38</v>
      </c>
      <c r="C189" s="120" t="s">
        <v>673</v>
      </c>
      <c r="D189" s="140">
        <v>138</v>
      </c>
      <c r="E189" s="140">
        <v>138</v>
      </c>
      <c r="F189" s="141">
        <f t="shared" si="10"/>
        <v>0</v>
      </c>
      <c r="G189" s="372"/>
      <c r="H189" s="372"/>
    </row>
    <row r="190" spans="1:8" ht="15.75">
      <c r="A190" s="119">
        <v>3</v>
      </c>
      <c r="B190" s="119" t="s">
        <v>39</v>
      </c>
      <c r="C190" s="120" t="s">
        <v>673</v>
      </c>
      <c r="D190" s="140">
        <v>138</v>
      </c>
      <c r="E190" s="140">
        <v>138</v>
      </c>
      <c r="F190" s="141">
        <f t="shared" si="10"/>
        <v>0</v>
      </c>
      <c r="G190" s="372"/>
      <c r="H190" s="372"/>
    </row>
    <row r="191" spans="1:8" ht="18.75">
      <c r="A191" s="121"/>
      <c r="B191" s="86" t="s">
        <v>40</v>
      </c>
      <c r="C191" s="120"/>
      <c r="D191" s="140"/>
      <c r="E191" s="140"/>
      <c r="F191" s="141"/>
      <c r="G191" s="372"/>
      <c r="H191" s="372"/>
    </row>
    <row r="192" spans="1:8" ht="15.75">
      <c r="A192" s="119">
        <v>1</v>
      </c>
      <c r="B192" s="119" t="s">
        <v>41</v>
      </c>
      <c r="C192" s="120" t="s">
        <v>673</v>
      </c>
      <c r="D192" s="140">
        <v>151</v>
      </c>
      <c r="E192" s="140">
        <v>151</v>
      </c>
      <c r="F192" s="141">
        <f t="shared" si="10"/>
        <v>0</v>
      </c>
      <c r="G192" s="372"/>
      <c r="H192" s="372"/>
    </row>
    <row r="193" spans="1:8" ht="31.5">
      <c r="A193" s="119">
        <v>2</v>
      </c>
      <c r="B193" s="119" t="s">
        <v>42</v>
      </c>
      <c r="C193" s="120" t="s">
        <v>673</v>
      </c>
      <c r="D193" s="140">
        <v>139</v>
      </c>
      <c r="E193" s="140">
        <v>139</v>
      </c>
      <c r="F193" s="141">
        <f t="shared" si="10"/>
        <v>0</v>
      </c>
      <c r="G193" s="372"/>
      <c r="H193" s="372"/>
    </row>
    <row r="194" spans="1:8" ht="15.75">
      <c r="A194" s="119">
        <v>3</v>
      </c>
      <c r="B194" s="119" t="s">
        <v>43</v>
      </c>
      <c r="C194" s="120" t="s">
        <v>673</v>
      </c>
      <c r="D194" s="140">
        <v>85</v>
      </c>
      <c r="E194" s="140">
        <v>85</v>
      </c>
      <c r="F194" s="141">
        <f t="shared" si="10"/>
        <v>0</v>
      </c>
      <c r="G194" s="372"/>
      <c r="H194" s="372"/>
    </row>
    <row r="195" spans="1:8" ht="15.75">
      <c r="A195" s="119">
        <v>4</v>
      </c>
      <c r="B195" s="119" t="s">
        <v>44</v>
      </c>
      <c r="C195" s="120" t="s">
        <v>673</v>
      </c>
      <c r="D195" s="140">
        <v>85</v>
      </c>
      <c r="E195" s="140">
        <v>85</v>
      </c>
      <c r="F195" s="141">
        <f t="shared" si="10"/>
        <v>0</v>
      </c>
      <c r="G195" s="372"/>
      <c r="H195" s="372"/>
    </row>
    <row r="196" spans="1:8" ht="31.5">
      <c r="A196" s="122">
        <v>5</v>
      </c>
      <c r="B196" s="119" t="s">
        <v>45</v>
      </c>
      <c r="C196" s="120" t="s">
        <v>673</v>
      </c>
      <c r="D196" s="140">
        <v>188</v>
      </c>
      <c r="E196" s="140">
        <v>188</v>
      </c>
      <c r="F196" s="141">
        <f t="shared" si="10"/>
        <v>0</v>
      </c>
      <c r="G196" s="372"/>
      <c r="H196" s="372"/>
    </row>
    <row r="197" spans="1:8" ht="18.75">
      <c r="A197" s="121"/>
      <c r="B197" s="86" t="s">
        <v>46</v>
      </c>
      <c r="C197" s="120"/>
      <c r="D197" s="140"/>
      <c r="E197" s="140"/>
      <c r="F197" s="141"/>
      <c r="G197" s="372"/>
      <c r="H197" s="372"/>
    </row>
    <row r="198" spans="1:8" ht="15.75">
      <c r="A198" s="119">
        <v>1</v>
      </c>
      <c r="B198" s="119" t="s">
        <v>47</v>
      </c>
      <c r="C198" s="120" t="s">
        <v>673</v>
      </c>
      <c r="D198" s="140">
        <v>24</v>
      </c>
      <c r="E198" s="140">
        <v>24</v>
      </c>
      <c r="F198" s="141">
        <f t="shared" si="10"/>
        <v>0</v>
      </c>
      <c r="G198" s="372"/>
      <c r="H198" s="372"/>
    </row>
    <row r="199" spans="1:8" ht="15.75">
      <c r="A199" s="119">
        <f>A198+1</f>
        <v>2</v>
      </c>
      <c r="B199" s="119" t="s">
        <v>48</v>
      </c>
      <c r="C199" s="120" t="s">
        <v>673</v>
      </c>
      <c r="D199" s="140">
        <v>34</v>
      </c>
      <c r="E199" s="140">
        <v>34</v>
      </c>
      <c r="F199" s="141">
        <f t="shared" si="10"/>
        <v>0</v>
      </c>
      <c r="G199" s="372"/>
      <c r="H199" s="372"/>
    </row>
    <row r="200" spans="1:8" ht="15.75">
      <c r="A200" s="119">
        <f aca="true" t="shared" si="11" ref="A200:A211">A199+1</f>
        <v>3</v>
      </c>
      <c r="B200" s="119" t="s">
        <v>49</v>
      </c>
      <c r="C200" s="120" t="s">
        <v>673</v>
      </c>
      <c r="D200" s="140">
        <v>35</v>
      </c>
      <c r="E200" s="140">
        <v>35</v>
      </c>
      <c r="F200" s="141">
        <f t="shared" si="10"/>
        <v>0</v>
      </c>
      <c r="G200" s="372"/>
      <c r="H200" s="372"/>
    </row>
    <row r="201" spans="1:8" ht="15.75">
      <c r="A201" s="119">
        <f t="shared" si="11"/>
        <v>4</v>
      </c>
      <c r="B201" s="119" t="s">
        <v>50</v>
      </c>
      <c r="C201" s="120" t="s">
        <v>673</v>
      </c>
      <c r="D201" s="140">
        <v>34</v>
      </c>
      <c r="E201" s="140">
        <v>34</v>
      </c>
      <c r="F201" s="141">
        <f t="shared" si="10"/>
        <v>0</v>
      </c>
      <c r="G201" s="372"/>
      <c r="H201" s="372"/>
    </row>
    <row r="202" spans="1:8" ht="15.75">
      <c r="A202" s="119">
        <f t="shared" si="11"/>
        <v>5</v>
      </c>
      <c r="B202" s="119" t="s">
        <v>51</v>
      </c>
      <c r="C202" s="120" t="s">
        <v>673</v>
      </c>
      <c r="D202" s="140">
        <v>35</v>
      </c>
      <c r="E202" s="140">
        <v>35</v>
      </c>
      <c r="F202" s="141">
        <f t="shared" si="10"/>
        <v>0</v>
      </c>
      <c r="G202" s="372"/>
      <c r="H202" s="372"/>
    </row>
    <row r="203" spans="1:8" ht="15.75">
      <c r="A203" s="119">
        <f t="shared" si="11"/>
        <v>6</v>
      </c>
      <c r="B203" s="119" t="s">
        <v>52</v>
      </c>
      <c r="C203" s="120" t="s">
        <v>673</v>
      </c>
      <c r="D203" s="140">
        <v>45</v>
      </c>
      <c r="E203" s="140">
        <v>45</v>
      </c>
      <c r="F203" s="141">
        <f t="shared" si="10"/>
        <v>0</v>
      </c>
      <c r="G203" s="372"/>
      <c r="H203" s="372"/>
    </row>
    <row r="204" spans="1:8" ht="15.75">
      <c r="A204" s="119">
        <f t="shared" si="11"/>
        <v>7</v>
      </c>
      <c r="B204" s="119" t="s">
        <v>53</v>
      </c>
      <c r="C204" s="120" t="s">
        <v>673</v>
      </c>
      <c r="D204" s="140">
        <v>56</v>
      </c>
      <c r="E204" s="140">
        <v>56</v>
      </c>
      <c r="F204" s="141">
        <f t="shared" si="10"/>
        <v>0</v>
      </c>
      <c r="G204" s="372"/>
      <c r="H204" s="372"/>
    </row>
    <row r="205" spans="1:8" ht="15.75">
      <c r="A205" s="119">
        <f t="shared" si="11"/>
        <v>8</v>
      </c>
      <c r="B205" s="119" t="s">
        <v>54</v>
      </c>
      <c r="C205" s="120" t="s">
        <v>673</v>
      </c>
      <c r="D205" s="140">
        <v>35</v>
      </c>
      <c r="E205" s="140">
        <v>35</v>
      </c>
      <c r="F205" s="141">
        <f t="shared" si="10"/>
        <v>0</v>
      </c>
      <c r="G205" s="372"/>
      <c r="H205" s="372"/>
    </row>
    <row r="206" spans="1:8" ht="15.75">
      <c r="A206" s="119">
        <f t="shared" si="11"/>
        <v>9</v>
      </c>
      <c r="B206" s="119" t="s">
        <v>55</v>
      </c>
      <c r="C206" s="120" t="s">
        <v>673</v>
      </c>
      <c r="D206" s="140">
        <v>35</v>
      </c>
      <c r="E206" s="140">
        <v>35</v>
      </c>
      <c r="F206" s="141">
        <f t="shared" si="10"/>
        <v>0</v>
      </c>
      <c r="G206" s="372"/>
      <c r="H206" s="372"/>
    </row>
    <row r="207" spans="1:8" ht="15.75">
      <c r="A207" s="119">
        <f t="shared" si="11"/>
        <v>10</v>
      </c>
      <c r="B207" s="119" t="s">
        <v>56</v>
      </c>
      <c r="C207" s="120" t="s">
        <v>673</v>
      </c>
      <c r="D207" s="140">
        <v>48</v>
      </c>
      <c r="E207" s="140">
        <v>48</v>
      </c>
      <c r="F207" s="141">
        <f t="shared" si="10"/>
        <v>0</v>
      </c>
      <c r="G207" s="372"/>
      <c r="H207" s="372"/>
    </row>
    <row r="208" spans="1:8" ht="15.75">
      <c r="A208" s="119">
        <f t="shared" si="11"/>
        <v>11</v>
      </c>
      <c r="B208" s="119" t="s">
        <v>57</v>
      </c>
      <c r="C208" s="120" t="s">
        <v>673</v>
      </c>
      <c r="D208" s="140">
        <v>45</v>
      </c>
      <c r="E208" s="140">
        <v>45</v>
      </c>
      <c r="F208" s="141">
        <f t="shared" si="10"/>
        <v>0</v>
      </c>
      <c r="G208" s="372"/>
      <c r="H208" s="372"/>
    </row>
    <row r="209" spans="1:8" ht="15.75">
      <c r="A209" s="119">
        <f t="shared" si="11"/>
        <v>12</v>
      </c>
      <c r="B209" s="119" t="s">
        <v>58</v>
      </c>
      <c r="C209" s="120" t="s">
        <v>673</v>
      </c>
      <c r="D209" s="140">
        <v>45</v>
      </c>
      <c r="E209" s="140">
        <v>45</v>
      </c>
      <c r="F209" s="141">
        <f t="shared" si="10"/>
        <v>0</v>
      </c>
      <c r="G209" s="372"/>
      <c r="H209" s="372"/>
    </row>
    <row r="210" spans="1:8" ht="15.75">
      <c r="A210" s="119">
        <f t="shared" si="11"/>
        <v>13</v>
      </c>
      <c r="B210" s="119" t="s">
        <v>59</v>
      </c>
      <c r="C210" s="120" t="s">
        <v>673</v>
      </c>
      <c r="D210" s="140">
        <v>40</v>
      </c>
      <c r="E210" s="140">
        <v>40</v>
      </c>
      <c r="F210" s="141">
        <f t="shared" si="10"/>
        <v>0</v>
      </c>
      <c r="G210" s="372"/>
      <c r="H210" s="372"/>
    </row>
    <row r="211" spans="1:8" ht="15.75">
      <c r="A211" s="119">
        <f t="shared" si="11"/>
        <v>14</v>
      </c>
      <c r="B211" s="119" t="s">
        <v>60</v>
      </c>
      <c r="C211" s="120" t="s">
        <v>673</v>
      </c>
      <c r="D211" s="140">
        <v>71</v>
      </c>
      <c r="E211" s="140">
        <v>71</v>
      </c>
      <c r="F211" s="141">
        <f t="shared" si="10"/>
        <v>0</v>
      </c>
      <c r="G211" s="372"/>
      <c r="H211" s="372"/>
    </row>
    <row r="212" spans="1:8" ht="18.75">
      <c r="A212" s="123"/>
      <c r="B212" s="86" t="s">
        <v>61</v>
      </c>
      <c r="C212" s="120"/>
      <c r="D212" s="140"/>
      <c r="E212" s="140"/>
      <c r="F212" s="141"/>
      <c r="G212" s="372"/>
      <c r="H212" s="372"/>
    </row>
    <row r="213" spans="1:8" ht="15.75">
      <c r="A213" s="119">
        <v>1</v>
      </c>
      <c r="B213" s="119" t="s">
        <v>62</v>
      </c>
      <c r="C213" s="120" t="s">
        <v>673</v>
      </c>
      <c r="D213" s="140">
        <v>102</v>
      </c>
      <c r="E213" s="140">
        <v>102</v>
      </c>
      <c r="F213" s="141">
        <f t="shared" si="10"/>
        <v>0</v>
      </c>
      <c r="G213" s="372"/>
      <c r="H213" s="372"/>
    </row>
    <row r="214" spans="1:8" ht="15.75">
      <c r="A214" s="119">
        <v>2</v>
      </c>
      <c r="B214" s="124" t="s">
        <v>63</v>
      </c>
      <c r="C214" s="120" t="s">
        <v>673</v>
      </c>
      <c r="D214" s="140">
        <v>195</v>
      </c>
      <c r="E214" s="140">
        <v>195</v>
      </c>
      <c r="F214" s="141">
        <f t="shared" si="10"/>
        <v>0</v>
      </c>
      <c r="G214" s="372"/>
      <c r="H214" s="372"/>
    </row>
    <row r="215" spans="1:8" ht="15.75">
      <c r="A215" s="119">
        <v>3</v>
      </c>
      <c r="B215" s="125" t="s">
        <v>64</v>
      </c>
      <c r="C215" s="120" t="s">
        <v>673</v>
      </c>
      <c r="D215" s="140">
        <v>260</v>
      </c>
      <c r="E215" s="140">
        <v>260</v>
      </c>
      <c r="F215" s="141">
        <f t="shared" si="10"/>
        <v>0</v>
      </c>
      <c r="G215" s="372"/>
      <c r="H215" s="372"/>
    </row>
    <row r="216" spans="1:8" ht="20.25" customHeight="1">
      <c r="A216" s="85" t="s">
        <v>125</v>
      </c>
      <c r="B216" s="126" t="s">
        <v>65</v>
      </c>
      <c r="C216" s="100"/>
      <c r="D216" s="29"/>
      <c r="E216" s="140"/>
      <c r="F216" s="141"/>
      <c r="G216" s="372"/>
      <c r="H216" s="372"/>
    </row>
    <row r="217" spans="1:8" ht="15.75">
      <c r="A217" s="73">
        <v>1</v>
      </c>
      <c r="B217" s="102" t="s">
        <v>66</v>
      </c>
      <c r="C217" s="120" t="s">
        <v>673</v>
      </c>
      <c r="D217" s="140">
        <v>290</v>
      </c>
      <c r="E217" s="140">
        <v>300</v>
      </c>
      <c r="F217" s="141">
        <f t="shared" si="10"/>
        <v>3.448275862068968</v>
      </c>
      <c r="G217" s="372"/>
      <c r="H217" s="372"/>
    </row>
    <row r="218" spans="1:8" ht="15.75">
      <c r="A218" s="73">
        <f>A217+1</f>
        <v>2</v>
      </c>
      <c r="B218" s="102" t="s">
        <v>67</v>
      </c>
      <c r="C218" s="120" t="s">
        <v>673</v>
      </c>
      <c r="D218" s="140">
        <v>290</v>
      </c>
      <c r="E218" s="140">
        <v>300</v>
      </c>
      <c r="F218" s="141">
        <f t="shared" si="10"/>
        <v>3.448275862068968</v>
      </c>
      <c r="G218" s="372"/>
      <c r="H218" s="372"/>
    </row>
    <row r="219" spans="1:8" ht="15.75">
      <c r="A219" s="73" t="e">
        <f>#REF!+1</f>
        <v>#REF!</v>
      </c>
      <c r="B219" s="102" t="s">
        <v>68</v>
      </c>
      <c r="C219" s="120" t="s">
        <v>673</v>
      </c>
      <c r="D219" s="140">
        <v>197</v>
      </c>
      <c r="E219" s="140">
        <v>280</v>
      </c>
      <c r="F219" s="141">
        <f t="shared" si="10"/>
        <v>42.13197969543148</v>
      </c>
      <c r="G219" s="372"/>
      <c r="H219" s="372"/>
    </row>
    <row r="220" spans="1:8" ht="15.75">
      <c r="A220" s="73" t="e">
        <f>A219+1</f>
        <v>#REF!</v>
      </c>
      <c r="B220" s="102" t="s">
        <v>69</v>
      </c>
      <c r="C220" s="120" t="s">
        <v>673</v>
      </c>
      <c r="D220" s="140">
        <v>188</v>
      </c>
      <c r="E220" s="140">
        <v>290</v>
      </c>
      <c r="F220" s="141">
        <f t="shared" si="10"/>
        <v>54.25531914893617</v>
      </c>
      <c r="G220" s="372"/>
      <c r="H220" s="372"/>
    </row>
    <row r="221" spans="1:8" ht="15.75">
      <c r="A221" s="73" t="e">
        <f>A220+1</f>
        <v>#REF!</v>
      </c>
      <c r="B221" s="102" t="s">
        <v>70</v>
      </c>
      <c r="C221" s="120" t="s">
        <v>673</v>
      </c>
      <c r="D221" s="140">
        <v>203</v>
      </c>
      <c r="E221" s="140">
        <v>300</v>
      </c>
      <c r="F221" s="141">
        <f t="shared" si="10"/>
        <v>47.78325123152709</v>
      </c>
      <c r="G221" s="372"/>
      <c r="H221" s="372"/>
    </row>
    <row r="222" spans="1:8" ht="15.75">
      <c r="A222" s="73" t="e">
        <f>A221+1</f>
        <v>#REF!</v>
      </c>
      <c r="B222" s="102" t="s">
        <v>71</v>
      </c>
      <c r="C222" s="120" t="s">
        <v>673</v>
      </c>
      <c r="D222" s="140">
        <v>192</v>
      </c>
      <c r="E222" s="140">
        <v>280</v>
      </c>
      <c r="F222" s="141">
        <f t="shared" si="10"/>
        <v>45.833333333333314</v>
      </c>
      <c r="G222" s="372"/>
      <c r="H222" s="372"/>
    </row>
    <row r="223" spans="1:8" ht="15.75">
      <c r="A223" s="73"/>
      <c r="B223" s="127" t="s">
        <v>72</v>
      </c>
      <c r="C223" s="106"/>
      <c r="D223" s="140"/>
      <c r="E223" s="140"/>
      <c r="F223" s="141"/>
      <c r="G223" s="372"/>
      <c r="H223" s="372"/>
    </row>
    <row r="224" spans="1:8" ht="15.75">
      <c r="A224" s="73">
        <v>9</v>
      </c>
      <c r="B224" s="102" t="s">
        <v>73</v>
      </c>
      <c r="C224" s="120" t="s">
        <v>673</v>
      </c>
      <c r="D224" s="140">
        <v>187</v>
      </c>
      <c r="E224" s="140">
        <v>250</v>
      </c>
      <c r="F224" s="141">
        <f t="shared" si="10"/>
        <v>33.68983957219251</v>
      </c>
      <c r="G224" s="372"/>
      <c r="H224" s="372"/>
    </row>
    <row r="225" spans="1:8" ht="15.75">
      <c r="A225" s="73">
        <v>10</v>
      </c>
      <c r="B225" s="102" t="s">
        <v>74</v>
      </c>
      <c r="C225" s="120" t="s">
        <v>673</v>
      </c>
      <c r="D225" s="140">
        <v>178</v>
      </c>
      <c r="E225" s="140">
        <v>245</v>
      </c>
      <c r="F225" s="141">
        <f t="shared" si="10"/>
        <v>37.64044943820224</v>
      </c>
      <c r="G225" s="372"/>
      <c r="H225" s="372"/>
    </row>
    <row r="226" spans="1:8" ht="15.75">
      <c r="A226" s="73">
        <v>11</v>
      </c>
      <c r="B226" s="102" t="s">
        <v>75</v>
      </c>
      <c r="C226" s="120" t="s">
        <v>673</v>
      </c>
      <c r="D226" s="140">
        <v>232</v>
      </c>
      <c r="E226" s="140">
        <v>320</v>
      </c>
      <c r="F226" s="141">
        <f t="shared" si="10"/>
        <v>37.93103448275863</v>
      </c>
      <c r="G226" s="372"/>
      <c r="H226" s="372"/>
    </row>
    <row r="227" spans="1:8" ht="15.75">
      <c r="A227" s="73">
        <v>12</v>
      </c>
      <c r="B227" s="124" t="s">
        <v>76</v>
      </c>
      <c r="C227" s="120" t="s">
        <v>673</v>
      </c>
      <c r="D227" s="140">
        <v>230</v>
      </c>
      <c r="E227" s="140">
        <v>325</v>
      </c>
      <c r="F227" s="141">
        <f t="shared" si="10"/>
        <v>41.30434782608697</v>
      </c>
      <c r="G227" s="372"/>
      <c r="H227" s="372"/>
    </row>
    <row r="228" spans="1:8" ht="15.75">
      <c r="A228" s="73">
        <v>13</v>
      </c>
      <c r="B228" s="128" t="s">
        <v>77</v>
      </c>
      <c r="C228" s="120" t="s">
        <v>673</v>
      </c>
      <c r="D228" s="140">
        <v>160</v>
      </c>
      <c r="E228" s="140">
        <v>235</v>
      </c>
      <c r="F228" s="141">
        <f t="shared" si="10"/>
        <v>46.875</v>
      </c>
      <c r="G228" s="372"/>
      <c r="H228" s="372"/>
    </row>
    <row r="229" spans="1:8" ht="15.75">
      <c r="A229" s="73">
        <v>14</v>
      </c>
      <c r="B229" s="128" t="s">
        <v>78</v>
      </c>
      <c r="C229" s="120" t="s">
        <v>673</v>
      </c>
      <c r="D229" s="140">
        <v>400</v>
      </c>
      <c r="E229" s="140">
        <v>500</v>
      </c>
      <c r="F229" s="141">
        <f t="shared" si="10"/>
        <v>25</v>
      </c>
      <c r="G229" s="372"/>
      <c r="H229" s="372"/>
    </row>
    <row r="230" spans="1:8" ht="29.25">
      <c r="A230" s="85" t="s">
        <v>126</v>
      </c>
      <c r="B230" s="104" t="s">
        <v>79</v>
      </c>
      <c r="C230" s="104"/>
      <c r="D230" s="140"/>
      <c r="E230" s="140"/>
      <c r="F230" s="141"/>
      <c r="G230" s="372"/>
      <c r="H230" s="372"/>
    </row>
    <row r="231" spans="1:8" ht="15.75">
      <c r="A231" s="80">
        <v>1</v>
      </c>
      <c r="B231" s="80" t="s">
        <v>80</v>
      </c>
      <c r="C231" s="106" t="s">
        <v>677</v>
      </c>
      <c r="D231" s="140">
        <v>400</v>
      </c>
      <c r="E231" s="140">
        <v>400</v>
      </c>
      <c r="F231" s="141">
        <f t="shared" si="10"/>
        <v>0</v>
      </c>
      <c r="G231" s="372"/>
      <c r="H231" s="372"/>
    </row>
    <row r="232" spans="1:8" ht="15.75">
      <c r="A232" s="80">
        <v>2</v>
      </c>
      <c r="B232" s="80" t="s">
        <v>81</v>
      </c>
      <c r="C232" s="106" t="s">
        <v>677</v>
      </c>
      <c r="D232" s="140">
        <v>220</v>
      </c>
      <c r="E232" s="140">
        <v>220</v>
      </c>
      <c r="F232" s="141">
        <f t="shared" si="10"/>
        <v>0</v>
      </c>
      <c r="G232" s="372"/>
      <c r="H232" s="372"/>
    </row>
    <row r="233" spans="1:8" ht="15">
      <c r="A233" s="478">
        <v>3</v>
      </c>
      <c r="B233" s="480" t="s">
        <v>179</v>
      </c>
      <c r="C233" s="482" t="s">
        <v>677</v>
      </c>
      <c r="D233" s="476">
        <v>360</v>
      </c>
      <c r="E233" s="476">
        <v>340</v>
      </c>
      <c r="F233" s="477">
        <f>(E233/D233)*100-100</f>
        <v>-5.555555555555557</v>
      </c>
      <c r="G233" s="472"/>
      <c r="H233" s="474"/>
    </row>
    <row r="234" spans="1:8" ht="15">
      <c r="A234" s="479"/>
      <c r="B234" s="481"/>
      <c r="C234" s="483"/>
      <c r="D234" s="422"/>
      <c r="E234" s="422"/>
      <c r="F234" s="422"/>
      <c r="G234" s="488"/>
      <c r="H234" s="489"/>
    </row>
    <row r="235" spans="1:8" ht="15.75">
      <c r="A235" s="80">
        <v>4</v>
      </c>
      <c r="B235" s="84" t="s">
        <v>83</v>
      </c>
      <c r="C235" s="106" t="s">
        <v>677</v>
      </c>
      <c r="D235" s="140">
        <v>300</v>
      </c>
      <c r="E235" s="140">
        <v>250</v>
      </c>
      <c r="F235" s="141">
        <f t="shared" si="10"/>
        <v>-16.666666666666657</v>
      </c>
      <c r="G235" s="372"/>
      <c r="H235" s="372"/>
    </row>
    <row r="236" spans="1:8" ht="15.75">
      <c r="A236" s="80">
        <v>5</v>
      </c>
      <c r="B236" s="80" t="s">
        <v>84</v>
      </c>
      <c r="C236" s="106" t="s">
        <v>677</v>
      </c>
      <c r="D236" s="140">
        <v>340</v>
      </c>
      <c r="E236" s="140">
        <v>340</v>
      </c>
      <c r="F236" s="141">
        <f t="shared" si="10"/>
        <v>0</v>
      </c>
      <c r="G236" s="372"/>
      <c r="H236" s="372"/>
    </row>
    <row r="237" spans="1:8" ht="31.5">
      <c r="A237" s="80">
        <v>6</v>
      </c>
      <c r="B237" s="84" t="s">
        <v>180</v>
      </c>
      <c r="C237" s="106" t="s">
        <v>677</v>
      </c>
      <c r="D237" s="140">
        <v>0</v>
      </c>
      <c r="E237" s="140">
        <v>680</v>
      </c>
      <c r="F237" s="141"/>
      <c r="G237" s="4"/>
      <c r="H237" s="4"/>
    </row>
    <row r="238" spans="1:8" ht="15.75">
      <c r="A238" s="80">
        <v>7</v>
      </c>
      <c r="B238" s="80" t="s">
        <v>85</v>
      </c>
      <c r="C238" s="106" t="s">
        <v>677</v>
      </c>
      <c r="D238" s="140">
        <v>250</v>
      </c>
      <c r="E238" s="140">
        <v>250</v>
      </c>
      <c r="F238" s="141">
        <f t="shared" si="10"/>
        <v>0</v>
      </c>
      <c r="G238" s="372"/>
      <c r="H238" s="372"/>
    </row>
    <row r="239" spans="1:8" ht="15.75">
      <c r="A239" s="80">
        <v>8</v>
      </c>
      <c r="B239" s="80" t="s">
        <v>86</v>
      </c>
      <c r="C239" s="106" t="s">
        <v>677</v>
      </c>
      <c r="D239" s="140">
        <v>250</v>
      </c>
      <c r="E239" s="140">
        <v>250</v>
      </c>
      <c r="F239" s="141">
        <f t="shared" si="10"/>
        <v>0</v>
      </c>
      <c r="G239" s="372"/>
      <c r="H239" s="372"/>
    </row>
    <row r="240" spans="1:8" ht="15.75">
      <c r="A240" s="80">
        <v>9</v>
      </c>
      <c r="B240" s="80" t="s">
        <v>87</v>
      </c>
      <c r="C240" s="106" t="s">
        <v>677</v>
      </c>
      <c r="D240" s="140">
        <v>360</v>
      </c>
      <c r="E240" s="140">
        <v>360</v>
      </c>
      <c r="F240" s="141">
        <f t="shared" si="10"/>
        <v>0</v>
      </c>
      <c r="G240" s="372"/>
      <c r="H240" s="372"/>
    </row>
    <row r="241" spans="1:8" ht="15.75">
      <c r="A241" s="80">
        <v>10</v>
      </c>
      <c r="B241" s="80" t="s">
        <v>181</v>
      </c>
      <c r="C241" s="106" t="s">
        <v>677</v>
      </c>
      <c r="D241" s="140">
        <v>250</v>
      </c>
      <c r="E241" s="140">
        <v>250</v>
      </c>
      <c r="F241" s="141">
        <f t="shared" si="10"/>
        <v>0</v>
      </c>
      <c r="G241" s="372"/>
      <c r="H241" s="372"/>
    </row>
    <row r="242" spans="1:8" ht="15.75">
      <c r="A242" s="80">
        <v>11</v>
      </c>
      <c r="B242" s="80" t="s">
        <v>88</v>
      </c>
      <c r="C242" s="106" t="s">
        <v>677</v>
      </c>
      <c r="D242" s="140">
        <v>220</v>
      </c>
      <c r="E242" s="140">
        <v>220</v>
      </c>
      <c r="F242" s="141">
        <f t="shared" si="10"/>
        <v>0</v>
      </c>
      <c r="G242" s="372"/>
      <c r="H242" s="372"/>
    </row>
    <row r="243" spans="1:8" ht="15.75">
      <c r="A243" s="80">
        <v>12</v>
      </c>
      <c r="B243" s="80" t="s">
        <v>89</v>
      </c>
      <c r="C243" s="106" t="s">
        <v>677</v>
      </c>
      <c r="D243" s="140">
        <v>220</v>
      </c>
      <c r="E243" s="140">
        <v>220</v>
      </c>
      <c r="F243" s="141">
        <f t="shared" si="10"/>
        <v>0</v>
      </c>
      <c r="G243" s="372"/>
      <c r="H243" s="372"/>
    </row>
    <row r="244" spans="1:8" ht="15.75">
      <c r="A244" s="80">
        <v>13</v>
      </c>
      <c r="B244" s="80" t="s">
        <v>90</v>
      </c>
      <c r="C244" s="106" t="s">
        <v>677</v>
      </c>
      <c r="D244" s="140">
        <v>300</v>
      </c>
      <c r="E244" s="140">
        <v>300</v>
      </c>
      <c r="F244" s="141">
        <f t="shared" si="10"/>
        <v>0</v>
      </c>
      <c r="G244" s="372"/>
      <c r="H244" s="372"/>
    </row>
    <row r="245" spans="1:8" ht="47.25">
      <c r="A245" s="129">
        <v>14</v>
      </c>
      <c r="B245" s="84" t="s">
        <v>91</v>
      </c>
      <c r="C245" s="106" t="s">
        <v>677</v>
      </c>
      <c r="D245" s="140">
        <v>700</v>
      </c>
      <c r="E245" s="140">
        <v>700</v>
      </c>
      <c r="F245" s="141">
        <f t="shared" si="10"/>
        <v>0</v>
      </c>
      <c r="G245" s="372"/>
      <c r="H245" s="372"/>
    </row>
    <row r="246" spans="1:8" ht="15.75">
      <c r="A246" s="129">
        <v>15</v>
      </c>
      <c r="B246" s="84" t="s">
        <v>92</v>
      </c>
      <c r="C246" s="106" t="s">
        <v>677</v>
      </c>
      <c r="D246" s="140">
        <v>420</v>
      </c>
      <c r="E246" s="140">
        <v>420</v>
      </c>
      <c r="F246" s="141">
        <f aca="true" t="shared" si="12" ref="F246:F260">(E246/D246)*100-100</f>
        <v>0</v>
      </c>
      <c r="G246" s="372"/>
      <c r="H246" s="372"/>
    </row>
    <row r="247" spans="1:8" ht="15.75">
      <c r="A247" s="129">
        <v>16</v>
      </c>
      <c r="B247" s="84" t="s">
        <v>93</v>
      </c>
      <c r="C247" s="106" t="s">
        <v>677</v>
      </c>
      <c r="D247" s="140">
        <v>700</v>
      </c>
      <c r="E247" s="140">
        <v>700</v>
      </c>
      <c r="F247" s="141">
        <f t="shared" si="12"/>
        <v>0</v>
      </c>
      <c r="G247" s="372"/>
      <c r="H247" s="372"/>
    </row>
    <row r="248" spans="1:8" ht="15.75">
      <c r="A248" s="80">
        <v>17</v>
      </c>
      <c r="B248" s="80" t="s">
        <v>94</v>
      </c>
      <c r="C248" s="106" t="s">
        <v>677</v>
      </c>
      <c r="D248" s="140"/>
      <c r="E248" s="140"/>
      <c r="F248" s="141"/>
      <c r="G248" s="372"/>
      <c r="H248" s="372"/>
    </row>
    <row r="249" spans="1:8" ht="15.75">
      <c r="A249" s="138" t="s">
        <v>182</v>
      </c>
      <c r="B249" s="80" t="s">
        <v>95</v>
      </c>
      <c r="C249" s="106" t="s">
        <v>677</v>
      </c>
      <c r="D249" s="140">
        <v>360</v>
      </c>
      <c r="E249" s="140">
        <v>360</v>
      </c>
      <c r="F249" s="141">
        <f t="shared" si="12"/>
        <v>0</v>
      </c>
      <c r="G249" s="372"/>
      <c r="H249" s="372"/>
    </row>
    <row r="250" spans="1:8" ht="15.75">
      <c r="A250" s="138" t="s">
        <v>183</v>
      </c>
      <c r="B250" s="80" t="s">
        <v>96</v>
      </c>
      <c r="C250" s="106" t="s">
        <v>677</v>
      </c>
      <c r="D250" s="140">
        <v>300</v>
      </c>
      <c r="E250" s="140">
        <v>300</v>
      </c>
      <c r="F250" s="141">
        <f t="shared" si="12"/>
        <v>0</v>
      </c>
      <c r="G250" s="372"/>
      <c r="H250" s="372"/>
    </row>
    <row r="251" spans="1:8" ht="15.75">
      <c r="A251" s="138" t="s">
        <v>184</v>
      </c>
      <c r="B251" s="80" t="s">
        <v>97</v>
      </c>
      <c r="C251" s="106" t="s">
        <v>677</v>
      </c>
      <c r="D251" s="140">
        <v>300</v>
      </c>
      <c r="E251" s="140">
        <v>300</v>
      </c>
      <c r="F251" s="141">
        <f t="shared" si="12"/>
        <v>0</v>
      </c>
      <c r="G251" s="372"/>
      <c r="H251" s="372"/>
    </row>
    <row r="252" spans="1:8" ht="15.75">
      <c r="A252" s="138" t="s">
        <v>185</v>
      </c>
      <c r="B252" s="80" t="s">
        <v>102</v>
      </c>
      <c r="C252" s="106" t="s">
        <v>677</v>
      </c>
      <c r="D252" s="140">
        <v>240</v>
      </c>
      <c r="E252" s="140">
        <v>240</v>
      </c>
      <c r="F252" s="141">
        <f t="shared" si="12"/>
        <v>0</v>
      </c>
      <c r="G252" s="372"/>
      <c r="H252" s="372"/>
    </row>
    <row r="253" spans="1:8" ht="15.75">
      <c r="A253" s="138" t="s">
        <v>186</v>
      </c>
      <c r="B253" s="80" t="s">
        <v>103</v>
      </c>
      <c r="C253" s="106" t="s">
        <v>677</v>
      </c>
      <c r="D253" s="140">
        <v>300</v>
      </c>
      <c r="E253" s="140">
        <v>300</v>
      </c>
      <c r="F253" s="141">
        <f t="shared" si="12"/>
        <v>0</v>
      </c>
      <c r="G253" s="372"/>
      <c r="H253" s="372"/>
    </row>
    <row r="254" spans="1:8" ht="15.75">
      <c r="A254" s="138" t="s">
        <v>187</v>
      </c>
      <c r="B254" s="80" t="s">
        <v>104</v>
      </c>
      <c r="C254" s="106" t="s">
        <v>677</v>
      </c>
      <c r="D254" s="140">
        <v>240</v>
      </c>
      <c r="E254" s="140">
        <v>240</v>
      </c>
      <c r="F254" s="141">
        <f t="shared" si="12"/>
        <v>0</v>
      </c>
      <c r="G254" s="372"/>
      <c r="H254" s="372"/>
    </row>
    <row r="255" spans="1:8" ht="15.75">
      <c r="A255" s="138" t="s">
        <v>190</v>
      </c>
      <c r="B255" s="80" t="s">
        <v>191</v>
      </c>
      <c r="C255" s="106" t="s">
        <v>677</v>
      </c>
      <c r="D255" s="140">
        <v>0</v>
      </c>
      <c r="E255" s="140">
        <v>1000</v>
      </c>
      <c r="F255" s="141"/>
      <c r="G255" s="4"/>
      <c r="H255" s="4"/>
    </row>
    <row r="256" spans="1:8" ht="15.75">
      <c r="A256" s="80">
        <v>19</v>
      </c>
      <c r="B256" s="80" t="s">
        <v>188</v>
      </c>
      <c r="C256" s="106" t="s">
        <v>677</v>
      </c>
      <c r="D256" s="140">
        <v>360</v>
      </c>
      <c r="E256" s="140">
        <v>360</v>
      </c>
      <c r="F256" s="141">
        <f t="shared" si="12"/>
        <v>0</v>
      </c>
      <c r="G256" s="372"/>
      <c r="H256" s="372"/>
    </row>
    <row r="257" spans="1:8" ht="15.75">
      <c r="A257" s="80">
        <v>20</v>
      </c>
      <c r="B257" s="80" t="s">
        <v>189</v>
      </c>
      <c r="C257" s="106"/>
      <c r="D257" s="140"/>
      <c r="E257" s="140"/>
      <c r="F257" s="141"/>
      <c r="G257" s="372"/>
      <c r="H257" s="372"/>
    </row>
    <row r="258" spans="1:8" ht="15.75">
      <c r="A258" s="139" t="s">
        <v>192</v>
      </c>
      <c r="B258" s="84" t="s">
        <v>105</v>
      </c>
      <c r="C258" s="106" t="s">
        <v>677</v>
      </c>
      <c r="D258" s="140">
        <v>200</v>
      </c>
      <c r="E258" s="140">
        <v>200</v>
      </c>
      <c r="F258" s="141">
        <f t="shared" si="12"/>
        <v>0</v>
      </c>
      <c r="G258" s="372"/>
      <c r="H258" s="372"/>
    </row>
    <row r="259" spans="1:8" ht="15.75">
      <c r="A259" s="138" t="s">
        <v>193</v>
      </c>
      <c r="B259" s="80" t="s">
        <v>106</v>
      </c>
      <c r="C259" s="106" t="s">
        <v>677</v>
      </c>
      <c r="D259" s="140">
        <v>300</v>
      </c>
      <c r="E259" s="140">
        <v>300</v>
      </c>
      <c r="F259" s="141">
        <f t="shared" si="12"/>
        <v>0</v>
      </c>
      <c r="G259" s="372"/>
      <c r="H259" s="372"/>
    </row>
    <row r="260" spans="1:8" ht="15.75">
      <c r="A260" s="138" t="s">
        <v>194</v>
      </c>
      <c r="B260" s="80" t="s">
        <v>107</v>
      </c>
      <c r="C260" s="106" t="s">
        <v>677</v>
      </c>
      <c r="D260" s="140">
        <v>360</v>
      </c>
      <c r="E260" s="140">
        <v>360</v>
      </c>
      <c r="F260" s="141">
        <f t="shared" si="12"/>
        <v>0</v>
      </c>
      <c r="G260" s="372"/>
      <c r="H260" s="372"/>
    </row>
    <row r="261" spans="1:8" ht="30">
      <c r="A261" s="85" t="s">
        <v>127</v>
      </c>
      <c r="B261" s="126" t="s">
        <v>108</v>
      </c>
      <c r="C261" s="29"/>
      <c r="D261" s="29"/>
      <c r="E261" s="140"/>
      <c r="F261" s="63"/>
      <c r="G261" s="372"/>
      <c r="H261" s="372"/>
    </row>
    <row r="262" spans="1:8" ht="19.5">
      <c r="A262" s="193"/>
      <c r="B262" s="335" t="s">
        <v>109</v>
      </c>
      <c r="C262" s="29"/>
      <c r="D262" s="29"/>
      <c r="E262" s="140"/>
      <c r="F262" s="63"/>
      <c r="G262" s="372"/>
      <c r="H262" s="372"/>
    </row>
    <row r="263" spans="1:8" ht="15.75">
      <c r="A263" s="193"/>
      <c r="B263" s="336" t="s">
        <v>195</v>
      </c>
      <c r="C263" s="82"/>
      <c r="D263" s="140"/>
      <c r="E263" s="140"/>
      <c r="F263" s="141"/>
      <c r="G263" s="372"/>
      <c r="H263" s="372"/>
    </row>
    <row r="264" spans="1:8" ht="15.75">
      <c r="A264" s="193">
        <v>11.01</v>
      </c>
      <c r="B264" s="186" t="s">
        <v>196</v>
      </c>
      <c r="C264" s="82" t="s">
        <v>553</v>
      </c>
      <c r="D264" s="140">
        <v>105</v>
      </c>
      <c r="E264" s="140">
        <v>123</v>
      </c>
      <c r="F264" s="141">
        <f>(E264/D264)*100-100</f>
        <v>17.142857142857153</v>
      </c>
      <c r="G264" s="372"/>
      <c r="H264" s="372"/>
    </row>
    <row r="265" spans="1:8" ht="15.75">
      <c r="A265" s="193">
        <v>11.03</v>
      </c>
      <c r="B265" s="186" t="s">
        <v>311</v>
      </c>
      <c r="C265" s="82" t="s">
        <v>553</v>
      </c>
      <c r="D265" s="140">
        <v>105</v>
      </c>
      <c r="E265" s="140">
        <v>123</v>
      </c>
      <c r="F265" s="141">
        <f>(E265/D265)*100-100</f>
        <v>17.142857142857153</v>
      </c>
      <c r="G265" s="372"/>
      <c r="H265" s="372"/>
    </row>
    <row r="266" spans="1:8" ht="15.75">
      <c r="A266" s="193">
        <v>11.04</v>
      </c>
      <c r="B266" s="186" t="s">
        <v>197</v>
      </c>
      <c r="C266" s="82" t="s">
        <v>553</v>
      </c>
      <c r="D266" s="140">
        <v>105</v>
      </c>
      <c r="E266" s="140">
        <v>61</v>
      </c>
      <c r="F266" s="141">
        <f>(E266/D266)*100-100</f>
        <v>-41.9047619047619</v>
      </c>
      <c r="G266" s="372"/>
      <c r="H266" s="372"/>
    </row>
    <row r="267" spans="1:8" ht="15.75">
      <c r="A267" s="193">
        <v>11.05</v>
      </c>
      <c r="B267" s="186" t="s">
        <v>198</v>
      </c>
      <c r="C267" s="82" t="s">
        <v>553</v>
      </c>
      <c r="D267" s="140"/>
      <c r="E267" s="140">
        <v>61</v>
      </c>
      <c r="F267" s="141"/>
      <c r="G267" s="372"/>
      <c r="H267" s="372"/>
    </row>
    <row r="268" spans="1:8" ht="15.75">
      <c r="A268" s="337" t="s">
        <v>199</v>
      </c>
      <c r="B268" s="186" t="s">
        <v>200</v>
      </c>
      <c r="C268" s="82" t="s">
        <v>553</v>
      </c>
      <c r="D268" s="140"/>
      <c r="E268" s="140">
        <v>245</v>
      </c>
      <c r="F268" s="141"/>
      <c r="G268" s="372"/>
      <c r="H268" s="372"/>
    </row>
    <row r="269" spans="1:8" ht="15.75">
      <c r="A269" s="193"/>
      <c r="B269" s="338" t="s">
        <v>201</v>
      </c>
      <c r="C269" s="82" t="s">
        <v>553</v>
      </c>
      <c r="D269" s="140">
        <v>52</v>
      </c>
      <c r="E269" s="140">
        <v>123</v>
      </c>
      <c r="F269" s="141">
        <f>(E269/D269)*100-100</f>
        <v>136.53846153846155</v>
      </c>
      <c r="G269" s="372"/>
      <c r="H269" s="372"/>
    </row>
    <row r="270" spans="1:8" ht="15.75">
      <c r="A270" s="339" t="s">
        <v>202</v>
      </c>
      <c r="B270" s="338" t="s">
        <v>110</v>
      </c>
      <c r="C270" s="82" t="s">
        <v>553</v>
      </c>
      <c r="D270" s="140"/>
      <c r="E270" s="140">
        <v>245</v>
      </c>
      <c r="F270" s="141"/>
      <c r="G270" s="372"/>
      <c r="H270" s="372"/>
    </row>
    <row r="271" spans="1:8" ht="15.75">
      <c r="A271" s="339" t="s">
        <v>203</v>
      </c>
      <c r="B271" s="338" t="s">
        <v>204</v>
      </c>
      <c r="C271" s="82" t="s">
        <v>553</v>
      </c>
      <c r="D271" s="140"/>
      <c r="E271" s="140">
        <v>123</v>
      </c>
      <c r="F271" s="141"/>
      <c r="G271" s="372"/>
      <c r="H271" s="372"/>
    </row>
    <row r="272" spans="1:8" ht="15.75">
      <c r="A272" s="339" t="s">
        <v>205</v>
      </c>
      <c r="B272" s="338" t="s">
        <v>206</v>
      </c>
      <c r="C272" s="82" t="s">
        <v>553</v>
      </c>
      <c r="D272" s="140"/>
      <c r="E272" s="140">
        <v>123</v>
      </c>
      <c r="F272" s="141"/>
      <c r="G272" s="372"/>
      <c r="H272" s="372"/>
    </row>
    <row r="273" spans="1:8" ht="31.5">
      <c r="A273" s="339" t="s">
        <v>207</v>
      </c>
      <c r="B273" s="338" t="s">
        <v>208</v>
      </c>
      <c r="C273" s="82" t="s">
        <v>553</v>
      </c>
      <c r="D273" s="140">
        <v>210</v>
      </c>
      <c r="E273" s="140">
        <v>368</v>
      </c>
      <c r="F273" s="141">
        <f>(E273/D273)*100-100</f>
        <v>75.23809523809524</v>
      </c>
      <c r="G273" s="372"/>
      <c r="H273" s="372"/>
    </row>
    <row r="274" spans="1:8" ht="31.5">
      <c r="A274" s="339" t="s">
        <v>209</v>
      </c>
      <c r="B274" s="338" t="s">
        <v>210</v>
      </c>
      <c r="C274" s="82" t="s">
        <v>553</v>
      </c>
      <c r="D274" s="140">
        <v>420</v>
      </c>
      <c r="E274" s="140">
        <v>490</v>
      </c>
      <c r="F274" s="141">
        <f>(E274/D274)*100-100</f>
        <v>16.66666666666667</v>
      </c>
      <c r="G274" s="372"/>
      <c r="H274" s="372"/>
    </row>
    <row r="275" spans="1:8" ht="31.5">
      <c r="A275" s="339" t="s">
        <v>211</v>
      </c>
      <c r="B275" s="338" t="s">
        <v>212</v>
      </c>
      <c r="C275" s="82" t="s">
        <v>553</v>
      </c>
      <c r="D275" s="140"/>
      <c r="E275" s="140">
        <v>613</v>
      </c>
      <c r="F275" s="141"/>
      <c r="G275" s="372"/>
      <c r="H275" s="372"/>
    </row>
    <row r="276" spans="1:8" ht="15.75">
      <c r="A276" s="339"/>
      <c r="B276" s="338" t="s">
        <v>213</v>
      </c>
      <c r="C276" s="82" t="s">
        <v>553</v>
      </c>
      <c r="D276" s="140">
        <v>525</v>
      </c>
      <c r="E276" s="140">
        <v>735</v>
      </c>
      <c r="F276" s="141">
        <f>(E276/D276)*100-100</f>
        <v>40</v>
      </c>
      <c r="G276" s="372"/>
      <c r="H276" s="372"/>
    </row>
    <row r="277" spans="1:8" ht="15.75">
      <c r="A277" s="339"/>
      <c r="B277" s="338" t="s">
        <v>214</v>
      </c>
      <c r="C277" s="82" t="s">
        <v>553</v>
      </c>
      <c r="D277" s="140"/>
      <c r="E277" s="140">
        <v>858</v>
      </c>
      <c r="F277" s="141"/>
      <c r="G277" s="372"/>
      <c r="H277" s="372"/>
    </row>
    <row r="278" spans="1:8" ht="15.75">
      <c r="A278" s="339"/>
      <c r="B278" s="338" t="s">
        <v>215</v>
      </c>
      <c r="C278" s="82" t="s">
        <v>553</v>
      </c>
      <c r="D278" s="140"/>
      <c r="E278" s="140">
        <v>980</v>
      </c>
      <c r="F278" s="141"/>
      <c r="G278" s="372"/>
      <c r="H278" s="372"/>
    </row>
    <row r="279" spans="1:8" ht="15.75">
      <c r="A279" s="339" t="s">
        <v>207</v>
      </c>
      <c r="B279" s="338" t="s">
        <v>216</v>
      </c>
      <c r="C279" s="82" t="s">
        <v>553</v>
      </c>
      <c r="D279" s="140"/>
      <c r="E279" s="140">
        <v>368</v>
      </c>
      <c r="F279" s="141"/>
      <c r="G279" s="372"/>
      <c r="H279" s="372"/>
    </row>
    <row r="280" spans="1:8" ht="15.75">
      <c r="A280" s="339" t="s">
        <v>217</v>
      </c>
      <c r="B280" s="338" t="s">
        <v>218</v>
      </c>
      <c r="C280" s="82" t="s">
        <v>553</v>
      </c>
      <c r="D280" s="140"/>
      <c r="E280" s="140">
        <v>123</v>
      </c>
      <c r="F280" s="141"/>
      <c r="G280" s="372"/>
      <c r="H280" s="372"/>
    </row>
    <row r="281" spans="1:8" ht="31.5">
      <c r="A281" s="339" t="s">
        <v>219</v>
      </c>
      <c r="B281" s="338" t="s">
        <v>220</v>
      </c>
      <c r="C281" s="82" t="s">
        <v>553</v>
      </c>
      <c r="D281" s="140"/>
      <c r="E281" s="140">
        <v>735</v>
      </c>
      <c r="F281" s="141"/>
      <c r="G281" s="372"/>
      <c r="H281" s="372"/>
    </row>
    <row r="282" spans="1:8" ht="31.5">
      <c r="A282" s="339" t="s">
        <v>221</v>
      </c>
      <c r="B282" s="340" t="s">
        <v>222</v>
      </c>
      <c r="C282" s="82" t="s">
        <v>553</v>
      </c>
      <c r="D282" s="140">
        <v>210</v>
      </c>
      <c r="E282" s="140">
        <v>245</v>
      </c>
      <c r="F282" s="141">
        <f>(E282/D282)*100-100</f>
        <v>16.66666666666667</v>
      </c>
      <c r="G282" s="372"/>
      <c r="H282" s="372"/>
    </row>
    <row r="283" spans="1:8" ht="15.75">
      <c r="A283" s="339" t="s">
        <v>223</v>
      </c>
      <c r="B283" s="338" t="s">
        <v>224</v>
      </c>
      <c r="C283" s="82" t="s">
        <v>553</v>
      </c>
      <c r="D283" s="140"/>
      <c r="E283" s="140">
        <v>980</v>
      </c>
      <c r="F283" s="141"/>
      <c r="G283" s="372"/>
      <c r="H283" s="372"/>
    </row>
    <row r="284" spans="1:8" ht="31.5">
      <c r="A284" s="339" t="s">
        <v>225</v>
      </c>
      <c r="B284" s="338" t="s">
        <v>226</v>
      </c>
      <c r="C284" s="82" t="s">
        <v>553</v>
      </c>
      <c r="D284" s="140"/>
      <c r="E284" s="140">
        <v>1593</v>
      </c>
      <c r="F284" s="141"/>
      <c r="G284" s="372"/>
      <c r="H284" s="372"/>
    </row>
    <row r="285" spans="1:8" ht="15.75">
      <c r="A285" s="339" t="s">
        <v>225</v>
      </c>
      <c r="B285" s="338" t="s">
        <v>227</v>
      </c>
      <c r="C285" s="82" t="s">
        <v>553</v>
      </c>
      <c r="D285" s="140"/>
      <c r="E285" s="140">
        <v>1593</v>
      </c>
      <c r="F285" s="141"/>
      <c r="G285" s="372"/>
      <c r="H285" s="372"/>
    </row>
    <row r="286" spans="1:8" ht="31.5">
      <c r="A286" s="339" t="s">
        <v>228</v>
      </c>
      <c r="B286" s="338" t="s">
        <v>229</v>
      </c>
      <c r="C286" s="82" t="s">
        <v>553</v>
      </c>
      <c r="D286" s="140"/>
      <c r="E286" s="140">
        <v>245</v>
      </c>
      <c r="F286" s="141"/>
      <c r="G286" s="372"/>
      <c r="H286" s="372"/>
    </row>
    <row r="287" spans="1:8" ht="31.5">
      <c r="A287" s="339" t="s">
        <v>230</v>
      </c>
      <c r="B287" s="338" t="s">
        <v>231</v>
      </c>
      <c r="C287" s="82" t="s">
        <v>553</v>
      </c>
      <c r="D287" s="140"/>
      <c r="E287" s="140">
        <v>490</v>
      </c>
      <c r="F287" s="141"/>
      <c r="G287" s="372"/>
      <c r="H287" s="372"/>
    </row>
    <row r="288" spans="1:8" ht="31.5">
      <c r="A288" s="339" t="s">
        <v>232</v>
      </c>
      <c r="B288" s="338" t="s">
        <v>233</v>
      </c>
      <c r="C288" s="82" t="s">
        <v>553</v>
      </c>
      <c r="D288" s="140"/>
      <c r="E288" s="140">
        <v>735</v>
      </c>
      <c r="F288" s="141"/>
      <c r="G288" s="372"/>
      <c r="H288" s="372"/>
    </row>
    <row r="289" spans="1:8" ht="31.5">
      <c r="A289" s="339" t="s">
        <v>234</v>
      </c>
      <c r="B289" s="338" t="s">
        <v>235</v>
      </c>
      <c r="C289" s="82" t="s">
        <v>553</v>
      </c>
      <c r="D289" s="140"/>
      <c r="E289" s="140">
        <v>980</v>
      </c>
      <c r="F289" s="141"/>
      <c r="G289" s="372"/>
      <c r="H289" s="372"/>
    </row>
    <row r="290" spans="1:8" ht="31.5">
      <c r="A290" s="339" t="s">
        <v>236</v>
      </c>
      <c r="B290" s="338" t="s">
        <v>237</v>
      </c>
      <c r="C290" s="82" t="s">
        <v>553</v>
      </c>
      <c r="D290" s="140"/>
      <c r="E290" s="140">
        <v>490</v>
      </c>
      <c r="F290" s="141"/>
      <c r="G290" s="372"/>
      <c r="H290" s="372"/>
    </row>
    <row r="291" spans="1:8" ht="31.5">
      <c r="A291" s="339" t="s">
        <v>238</v>
      </c>
      <c r="B291" s="338" t="s">
        <v>239</v>
      </c>
      <c r="C291" s="82" t="s">
        <v>553</v>
      </c>
      <c r="D291" s="140"/>
      <c r="E291" s="140">
        <v>490</v>
      </c>
      <c r="F291" s="141"/>
      <c r="G291" s="372"/>
      <c r="H291" s="372"/>
    </row>
    <row r="292" spans="1:8" ht="15.75">
      <c r="A292" s="339" t="s">
        <v>240</v>
      </c>
      <c r="B292" s="338" t="s">
        <v>241</v>
      </c>
      <c r="C292" s="82" t="s">
        <v>553</v>
      </c>
      <c r="D292" s="140"/>
      <c r="E292" s="140">
        <v>245</v>
      </c>
      <c r="F292" s="141"/>
      <c r="G292" s="372"/>
      <c r="H292" s="372"/>
    </row>
    <row r="293" spans="1:8" ht="31.5">
      <c r="A293" s="339" t="s">
        <v>242</v>
      </c>
      <c r="B293" s="338" t="s">
        <v>243</v>
      </c>
      <c r="C293" s="82" t="s">
        <v>553</v>
      </c>
      <c r="D293" s="140"/>
      <c r="E293" s="140">
        <v>123</v>
      </c>
      <c r="F293" s="141"/>
      <c r="G293" s="372"/>
      <c r="H293" s="372"/>
    </row>
    <row r="294" spans="1:8" ht="31.5">
      <c r="A294" s="339" t="s">
        <v>244</v>
      </c>
      <c r="B294" s="338" t="s">
        <v>245</v>
      </c>
      <c r="C294" s="82" t="s">
        <v>553</v>
      </c>
      <c r="D294" s="140"/>
      <c r="E294" s="140">
        <v>123</v>
      </c>
      <c r="F294" s="141"/>
      <c r="G294" s="372"/>
      <c r="H294" s="372"/>
    </row>
    <row r="295" spans="1:8" ht="31.5">
      <c r="A295" s="339" t="s">
        <v>246</v>
      </c>
      <c r="B295" s="338" t="s">
        <v>247</v>
      </c>
      <c r="C295" s="82" t="s">
        <v>553</v>
      </c>
      <c r="D295" s="140"/>
      <c r="E295" s="140">
        <v>245</v>
      </c>
      <c r="F295" s="141"/>
      <c r="G295" s="372"/>
      <c r="H295" s="372"/>
    </row>
    <row r="296" spans="1:8" ht="31.5">
      <c r="A296" s="339" t="s">
        <v>248</v>
      </c>
      <c r="B296" s="338" t="s">
        <v>249</v>
      </c>
      <c r="C296" s="82" t="s">
        <v>553</v>
      </c>
      <c r="D296" s="140"/>
      <c r="E296" s="140">
        <v>490</v>
      </c>
      <c r="F296" s="141"/>
      <c r="G296" s="372"/>
      <c r="H296" s="372"/>
    </row>
    <row r="297" spans="1:8" ht="31.5">
      <c r="A297" s="339" t="s">
        <v>248</v>
      </c>
      <c r="B297" s="338" t="s">
        <v>250</v>
      </c>
      <c r="C297" s="82" t="s">
        <v>553</v>
      </c>
      <c r="D297" s="140"/>
      <c r="E297" s="140">
        <v>490</v>
      </c>
      <c r="F297" s="141"/>
      <c r="G297" s="372"/>
      <c r="H297" s="372"/>
    </row>
    <row r="298" spans="1:8" ht="15.75">
      <c r="A298" s="339" t="s">
        <v>251</v>
      </c>
      <c r="B298" s="341" t="s">
        <v>252</v>
      </c>
      <c r="C298" s="82" t="s">
        <v>553</v>
      </c>
      <c r="D298" s="140"/>
      <c r="E298" s="140">
        <v>490</v>
      </c>
      <c r="F298" s="141"/>
      <c r="G298" s="372"/>
      <c r="H298" s="372"/>
    </row>
    <row r="299" spans="1:8" ht="15.75">
      <c r="A299" s="339" t="s">
        <v>253</v>
      </c>
      <c r="B299" s="338" t="s">
        <v>254</v>
      </c>
      <c r="C299" s="82" t="s">
        <v>553</v>
      </c>
      <c r="D299" s="140">
        <v>105</v>
      </c>
      <c r="E299" s="140">
        <v>123</v>
      </c>
      <c r="F299" s="141">
        <f>(E299/D299)*100-100</f>
        <v>17.142857142857153</v>
      </c>
      <c r="G299" s="372"/>
      <c r="H299" s="372"/>
    </row>
    <row r="300" spans="1:8" ht="15.75">
      <c r="A300" s="339" t="s">
        <v>255</v>
      </c>
      <c r="B300" s="338" t="s">
        <v>256</v>
      </c>
      <c r="C300" s="82" t="s">
        <v>553</v>
      </c>
      <c r="D300" s="140"/>
      <c r="E300" s="140">
        <v>61</v>
      </c>
      <c r="F300" s="141"/>
      <c r="G300" s="372"/>
      <c r="H300" s="372"/>
    </row>
    <row r="301" spans="1:8" ht="15.75">
      <c r="A301" s="339" t="s">
        <v>257</v>
      </c>
      <c r="B301" s="338" t="s">
        <v>343</v>
      </c>
      <c r="C301" s="82" t="s">
        <v>553</v>
      </c>
      <c r="D301" s="140"/>
      <c r="E301" s="140">
        <v>184</v>
      </c>
      <c r="F301" s="141"/>
      <c r="G301" s="372"/>
      <c r="H301" s="372"/>
    </row>
    <row r="302" spans="1:8" ht="15.75">
      <c r="A302" s="339" t="s">
        <v>258</v>
      </c>
      <c r="B302" s="338" t="s">
        <v>259</v>
      </c>
      <c r="C302" s="82" t="s">
        <v>553</v>
      </c>
      <c r="D302" s="140"/>
      <c r="E302" s="140">
        <v>123</v>
      </c>
      <c r="F302" s="141"/>
      <c r="G302" s="372"/>
      <c r="H302" s="372"/>
    </row>
    <row r="303" spans="1:8" ht="15.75">
      <c r="A303" s="339" t="s">
        <v>260</v>
      </c>
      <c r="B303" s="186" t="s">
        <v>261</v>
      </c>
      <c r="C303" s="82" t="s">
        <v>553</v>
      </c>
      <c r="D303" s="140"/>
      <c r="E303" s="140">
        <v>245</v>
      </c>
      <c r="F303" s="141"/>
      <c r="G303" s="372"/>
      <c r="H303" s="372"/>
    </row>
    <row r="304" spans="1:8" ht="15.75">
      <c r="A304" s="339" t="s">
        <v>262</v>
      </c>
      <c r="B304" s="186" t="s">
        <v>347</v>
      </c>
      <c r="C304" s="82" t="s">
        <v>553</v>
      </c>
      <c r="D304" s="140"/>
      <c r="E304" s="140">
        <v>245</v>
      </c>
      <c r="F304" s="141"/>
      <c r="G304" s="372"/>
      <c r="H304" s="372"/>
    </row>
    <row r="305" spans="1:8" ht="15.75">
      <c r="A305" s="339" t="s">
        <v>263</v>
      </c>
      <c r="B305" s="186" t="s">
        <v>348</v>
      </c>
      <c r="C305" s="82" t="s">
        <v>553</v>
      </c>
      <c r="D305" s="140"/>
      <c r="E305" s="140">
        <v>306</v>
      </c>
      <c r="F305" s="141"/>
      <c r="G305" s="372"/>
      <c r="H305" s="372"/>
    </row>
    <row r="306" spans="1:8" ht="47.25">
      <c r="A306" s="339" t="s">
        <v>264</v>
      </c>
      <c r="B306" s="338" t="s">
        <v>265</v>
      </c>
      <c r="C306" s="82" t="s">
        <v>553</v>
      </c>
      <c r="D306" s="140"/>
      <c r="E306" s="140">
        <v>123</v>
      </c>
      <c r="F306" s="141"/>
      <c r="G306" s="372"/>
      <c r="H306" s="372"/>
    </row>
    <row r="307" spans="1:8" ht="15.75">
      <c r="A307" s="339" t="s">
        <v>266</v>
      </c>
      <c r="B307" s="186" t="s">
        <v>311</v>
      </c>
      <c r="C307" s="82" t="s">
        <v>553</v>
      </c>
      <c r="D307" s="140">
        <v>105</v>
      </c>
      <c r="E307" s="140">
        <v>123</v>
      </c>
      <c r="F307" s="141">
        <f>(E307/D307)*100-100</f>
        <v>17.142857142857153</v>
      </c>
      <c r="G307" s="372"/>
      <c r="H307" s="372"/>
    </row>
    <row r="308" spans="1:8" ht="15.75">
      <c r="A308" s="339" t="s">
        <v>267</v>
      </c>
      <c r="B308" s="186" t="s">
        <v>197</v>
      </c>
      <c r="C308" s="82" t="s">
        <v>553</v>
      </c>
      <c r="D308" s="140">
        <v>105</v>
      </c>
      <c r="E308" s="140">
        <v>123</v>
      </c>
      <c r="F308" s="141">
        <f>(E308/D308)*100-100</f>
        <v>17.142857142857153</v>
      </c>
      <c r="G308" s="372"/>
      <c r="H308" s="372"/>
    </row>
    <row r="309" spans="1:8" ht="15.75">
      <c r="A309" s="339" t="s">
        <v>268</v>
      </c>
      <c r="B309" s="186" t="s">
        <v>198</v>
      </c>
      <c r="C309" s="82" t="s">
        <v>553</v>
      </c>
      <c r="D309" s="140"/>
      <c r="E309" s="140">
        <v>61</v>
      </c>
      <c r="F309" s="141"/>
      <c r="G309" s="372"/>
      <c r="H309" s="372"/>
    </row>
    <row r="310" spans="1:8" ht="15.75">
      <c r="A310" s="339" t="s">
        <v>269</v>
      </c>
      <c r="B310" s="186" t="s">
        <v>352</v>
      </c>
      <c r="C310" s="82" t="s">
        <v>553</v>
      </c>
      <c r="D310" s="140"/>
      <c r="E310" s="140">
        <v>184</v>
      </c>
      <c r="F310" s="141"/>
      <c r="G310" s="372"/>
      <c r="H310" s="372"/>
    </row>
    <row r="311" spans="1:8" ht="15.75">
      <c r="A311" s="339" t="s">
        <v>270</v>
      </c>
      <c r="B311" s="186" t="s">
        <v>271</v>
      </c>
      <c r="C311" s="82" t="s">
        <v>553</v>
      </c>
      <c r="D311" s="140"/>
      <c r="E311" s="140">
        <v>61</v>
      </c>
      <c r="F311" s="141"/>
      <c r="G311" s="372"/>
      <c r="H311" s="372"/>
    </row>
    <row r="312" spans="1:8" ht="15.75">
      <c r="A312" s="339" t="s">
        <v>272</v>
      </c>
      <c r="B312" s="186" t="s">
        <v>273</v>
      </c>
      <c r="C312" s="82" t="s">
        <v>553</v>
      </c>
      <c r="D312" s="140"/>
      <c r="E312" s="140">
        <v>61</v>
      </c>
      <c r="F312" s="141"/>
      <c r="G312" s="372"/>
      <c r="H312" s="372"/>
    </row>
    <row r="313" spans="1:8" ht="15.75">
      <c r="A313" s="193">
        <v>14.41</v>
      </c>
      <c r="B313" s="186" t="s">
        <v>111</v>
      </c>
      <c r="C313" s="82" t="s">
        <v>553</v>
      </c>
      <c r="D313" s="140">
        <v>157</v>
      </c>
      <c r="E313" s="140">
        <v>184</v>
      </c>
      <c r="F313" s="141">
        <f>(E313/D313)*100-100</f>
        <v>17.19745222929936</v>
      </c>
      <c r="G313" s="372"/>
      <c r="H313" s="372"/>
    </row>
    <row r="314" spans="1:8" ht="15.75">
      <c r="A314" s="193">
        <v>14.42</v>
      </c>
      <c r="B314" s="186" t="s">
        <v>112</v>
      </c>
      <c r="C314" s="82" t="s">
        <v>553</v>
      </c>
      <c r="D314" s="140">
        <v>210</v>
      </c>
      <c r="E314" s="140">
        <v>245</v>
      </c>
      <c r="F314" s="141">
        <f>(E314/D314)*100-100</f>
        <v>16.66666666666667</v>
      </c>
      <c r="G314" s="372"/>
      <c r="H314" s="372"/>
    </row>
    <row r="315" spans="1:8" ht="15.75">
      <c r="A315" s="195">
        <v>14.43</v>
      </c>
      <c r="B315" s="175" t="s">
        <v>113</v>
      </c>
      <c r="C315" s="82" t="s">
        <v>553</v>
      </c>
      <c r="D315" s="140">
        <v>315</v>
      </c>
      <c r="E315" s="140">
        <v>368</v>
      </c>
      <c r="F315" s="141">
        <f>(E315/D315)*100-100</f>
        <v>16.825396825396837</v>
      </c>
      <c r="G315" s="372"/>
      <c r="H315" s="372"/>
    </row>
    <row r="316" ht="18.75">
      <c r="B316" s="241" t="s">
        <v>100</v>
      </c>
    </row>
    <row r="317" spans="1:8" ht="15.75">
      <c r="A317" s="143" t="s">
        <v>459</v>
      </c>
      <c r="B317" s="144" t="s">
        <v>133</v>
      </c>
      <c r="C317" s="144"/>
      <c r="D317" s="145"/>
      <c r="E317" s="145"/>
      <c r="F317" s="145"/>
      <c r="G317" s="325"/>
      <c r="H317" s="68"/>
    </row>
    <row r="318" spans="1:8" ht="15">
      <c r="A318" s="146"/>
      <c r="B318" s="147" t="s">
        <v>134</v>
      </c>
      <c r="C318" s="147"/>
      <c r="D318" s="146"/>
      <c r="E318" s="146"/>
      <c r="F318" s="146"/>
      <c r="G318" s="326"/>
      <c r="H318" s="258"/>
    </row>
    <row r="319" spans="1:8" ht="15">
      <c r="A319" s="148" t="s">
        <v>135</v>
      </c>
      <c r="B319" s="149" t="s">
        <v>136</v>
      </c>
      <c r="C319" s="283"/>
      <c r="D319" s="150"/>
      <c r="E319" s="150"/>
      <c r="F319" s="150"/>
      <c r="G319" s="325"/>
      <c r="H319" s="68"/>
    </row>
    <row r="320" spans="1:8" ht="15">
      <c r="A320" s="148" t="s">
        <v>135</v>
      </c>
      <c r="B320" s="149" t="s">
        <v>137</v>
      </c>
      <c r="C320" s="284"/>
      <c r="D320" s="150"/>
      <c r="E320" s="150"/>
      <c r="F320" s="150"/>
      <c r="G320" s="327"/>
      <c r="H320" s="255"/>
    </row>
    <row r="321" spans="1:8" ht="15">
      <c r="A321" s="148"/>
      <c r="B321" s="149" t="s">
        <v>138</v>
      </c>
      <c r="C321" s="284"/>
      <c r="D321" s="150"/>
      <c r="E321" s="150"/>
      <c r="F321" s="150"/>
      <c r="G321" s="327"/>
      <c r="H321" s="255"/>
    </row>
    <row r="322" spans="1:8" ht="15">
      <c r="A322" s="148" t="s">
        <v>135</v>
      </c>
      <c r="B322" s="149" t="s">
        <v>139</v>
      </c>
      <c r="C322" s="284"/>
      <c r="D322" s="150"/>
      <c r="E322" s="150"/>
      <c r="F322" s="150"/>
      <c r="G322" s="327"/>
      <c r="H322" s="255"/>
    </row>
    <row r="323" spans="1:8" ht="15">
      <c r="A323" s="148"/>
      <c r="B323" s="149" t="s">
        <v>140</v>
      </c>
      <c r="C323" s="284"/>
      <c r="D323" s="150"/>
      <c r="E323" s="150"/>
      <c r="F323" s="150"/>
      <c r="G323" s="327"/>
      <c r="H323" s="255"/>
    </row>
    <row r="324" spans="1:8" ht="15">
      <c r="A324" s="148" t="s">
        <v>135</v>
      </c>
      <c r="B324" s="149" t="s">
        <v>141</v>
      </c>
      <c r="C324" s="284"/>
      <c r="D324" s="150"/>
      <c r="E324" s="150"/>
      <c r="F324" s="150"/>
      <c r="G324" s="327"/>
      <c r="H324" s="255"/>
    </row>
    <row r="325" spans="1:8" ht="15">
      <c r="A325" s="151" t="s">
        <v>135</v>
      </c>
      <c r="B325" s="149" t="s">
        <v>142</v>
      </c>
      <c r="C325" s="284"/>
      <c r="D325" s="146"/>
      <c r="E325" s="146"/>
      <c r="F325" s="146"/>
      <c r="G325" s="326"/>
      <c r="H325" s="258"/>
    </row>
    <row r="326" spans="1:8" ht="15.75">
      <c r="A326" s="242" t="e">
        <f>#REF!+1</f>
        <v>#REF!</v>
      </c>
      <c r="B326" s="80" t="s">
        <v>145</v>
      </c>
      <c r="C326" s="80" t="s">
        <v>481</v>
      </c>
      <c r="D326" s="131">
        <v>234</v>
      </c>
      <c r="E326" s="131">
        <v>234</v>
      </c>
      <c r="F326" s="141">
        <f aca="true" t="shared" si="13" ref="F326:F333">(E326/D326)*100-100</f>
        <v>0</v>
      </c>
      <c r="G326" s="372"/>
      <c r="H326" s="372"/>
    </row>
    <row r="327" spans="1:8" ht="15.75">
      <c r="A327" s="242" t="e">
        <f aca="true" t="shared" si="14" ref="A327:A333">A326+1</f>
        <v>#REF!</v>
      </c>
      <c r="B327" s="80" t="s">
        <v>831</v>
      </c>
      <c r="C327" s="80" t="s">
        <v>481</v>
      </c>
      <c r="D327" s="131">
        <v>196</v>
      </c>
      <c r="E327" s="131">
        <v>196</v>
      </c>
      <c r="F327" s="141">
        <f t="shared" si="13"/>
        <v>0</v>
      </c>
      <c r="G327" s="372"/>
      <c r="H327" s="372"/>
    </row>
    <row r="328" spans="1:8" ht="15.75">
      <c r="A328" s="242" t="e">
        <f t="shared" si="14"/>
        <v>#REF!</v>
      </c>
      <c r="B328" s="80" t="s">
        <v>838</v>
      </c>
      <c r="C328" s="80" t="s">
        <v>481</v>
      </c>
      <c r="D328" s="131">
        <v>264</v>
      </c>
      <c r="E328" s="131">
        <v>264</v>
      </c>
      <c r="F328" s="141">
        <f t="shared" si="13"/>
        <v>0</v>
      </c>
      <c r="G328" s="372"/>
      <c r="H328" s="372"/>
    </row>
    <row r="329" spans="1:8" ht="15.75">
      <c r="A329" s="242" t="e">
        <f t="shared" si="14"/>
        <v>#REF!</v>
      </c>
      <c r="B329" s="152" t="s">
        <v>146</v>
      </c>
      <c r="C329" s="80" t="s">
        <v>481</v>
      </c>
      <c r="D329" s="153">
        <v>201</v>
      </c>
      <c r="E329" s="153">
        <v>201</v>
      </c>
      <c r="F329" s="141">
        <f t="shared" si="13"/>
        <v>0</v>
      </c>
      <c r="G329" s="372"/>
      <c r="H329" s="372"/>
    </row>
    <row r="330" spans="1:8" ht="15.75">
      <c r="A330" s="242" t="e">
        <f t="shared" si="14"/>
        <v>#REF!</v>
      </c>
      <c r="B330" s="80" t="s">
        <v>844</v>
      </c>
      <c r="C330" s="80" t="s">
        <v>481</v>
      </c>
      <c r="D330" s="131">
        <v>170</v>
      </c>
      <c r="E330" s="131">
        <v>170</v>
      </c>
      <c r="F330" s="141">
        <f t="shared" si="13"/>
        <v>0</v>
      </c>
      <c r="G330" s="372"/>
      <c r="H330" s="372"/>
    </row>
    <row r="331" spans="1:8" ht="15.75">
      <c r="A331" s="242" t="e">
        <f t="shared" si="14"/>
        <v>#REF!</v>
      </c>
      <c r="B331" s="152" t="s">
        <v>147</v>
      </c>
      <c r="C331" s="80" t="s">
        <v>481</v>
      </c>
      <c r="D331" s="153">
        <v>346</v>
      </c>
      <c r="E331" s="153">
        <v>346</v>
      </c>
      <c r="F331" s="141">
        <f t="shared" si="13"/>
        <v>0</v>
      </c>
      <c r="G331" s="372"/>
      <c r="H331" s="372"/>
    </row>
    <row r="332" spans="1:8" ht="15.75">
      <c r="A332" s="242" t="e">
        <f t="shared" si="14"/>
        <v>#REF!</v>
      </c>
      <c r="B332" s="80" t="s">
        <v>148</v>
      </c>
      <c r="C332" s="80" t="s">
        <v>673</v>
      </c>
      <c r="D332" s="131"/>
      <c r="E332" s="131"/>
      <c r="F332" s="141"/>
      <c r="G332" s="372"/>
      <c r="H332" s="372"/>
    </row>
    <row r="333" spans="1:8" ht="15.75">
      <c r="A333" s="242" t="e">
        <f t="shared" si="14"/>
        <v>#REF!</v>
      </c>
      <c r="B333" s="80" t="s">
        <v>149</v>
      </c>
      <c r="C333" s="80" t="s">
        <v>673</v>
      </c>
      <c r="D333" s="131">
        <v>37</v>
      </c>
      <c r="E333" s="131">
        <v>37</v>
      </c>
      <c r="F333" s="141">
        <f t="shared" si="13"/>
        <v>0</v>
      </c>
      <c r="G333" s="372"/>
      <c r="H333" s="372"/>
    </row>
    <row r="334" spans="1:6" ht="15.75">
      <c r="A334" s="154"/>
      <c r="B334" s="155" t="s">
        <v>284</v>
      </c>
      <c r="C334" s="155"/>
      <c r="D334" s="156"/>
      <c r="E334" s="156"/>
      <c r="F334" s="156"/>
    </row>
    <row r="335" spans="1:6" ht="15.75">
      <c r="A335" s="154"/>
      <c r="B335" s="157" t="s">
        <v>285</v>
      </c>
      <c r="C335" s="157"/>
      <c r="D335" s="156"/>
      <c r="E335" s="156"/>
      <c r="F335" s="156"/>
    </row>
    <row r="336" spans="1:8" ht="15.75">
      <c r="A336" s="242">
        <v>1</v>
      </c>
      <c r="B336" s="80" t="s">
        <v>286</v>
      </c>
      <c r="C336" s="80" t="s">
        <v>673</v>
      </c>
      <c r="D336" s="131">
        <v>120</v>
      </c>
      <c r="E336" s="131">
        <v>120</v>
      </c>
      <c r="F336" s="141">
        <f aca="true" t="shared" si="15" ref="F336:F351">(E336/D336)*100-100</f>
        <v>0</v>
      </c>
      <c r="G336" s="372"/>
      <c r="H336" s="372"/>
    </row>
    <row r="337" spans="1:8" ht="15.75">
      <c r="A337" s="242">
        <f>A336+1</f>
        <v>2</v>
      </c>
      <c r="B337" s="152" t="s">
        <v>287</v>
      </c>
      <c r="C337" s="80" t="s">
        <v>673</v>
      </c>
      <c r="D337" s="153">
        <v>77</v>
      </c>
      <c r="E337" s="153">
        <v>77</v>
      </c>
      <c r="F337" s="141">
        <f t="shared" si="15"/>
        <v>0</v>
      </c>
      <c r="G337" s="372"/>
      <c r="H337" s="372"/>
    </row>
    <row r="338" spans="1:8" ht="15.75">
      <c r="A338" s="242">
        <f>A337+1</f>
        <v>3</v>
      </c>
      <c r="B338" s="80" t="s">
        <v>288</v>
      </c>
      <c r="C338" s="80" t="s">
        <v>673</v>
      </c>
      <c r="D338" s="131">
        <v>48</v>
      </c>
      <c r="E338" s="131">
        <v>48</v>
      </c>
      <c r="F338" s="141">
        <f t="shared" si="15"/>
        <v>0</v>
      </c>
      <c r="G338" s="372"/>
      <c r="H338" s="372"/>
    </row>
    <row r="339" spans="1:6" ht="15.75">
      <c r="A339" s="159"/>
      <c r="B339" s="157" t="s">
        <v>289</v>
      </c>
      <c r="C339" s="157"/>
      <c r="D339" s="156"/>
      <c r="E339" s="156"/>
      <c r="F339" s="156"/>
    </row>
    <row r="340" spans="1:8" ht="15.75">
      <c r="A340" s="242">
        <v>1</v>
      </c>
      <c r="B340" s="80" t="s">
        <v>290</v>
      </c>
      <c r="C340" s="80" t="s">
        <v>673</v>
      </c>
      <c r="D340" s="131">
        <v>58</v>
      </c>
      <c r="E340" s="131">
        <v>58</v>
      </c>
      <c r="F340" s="141">
        <f t="shared" si="15"/>
        <v>0</v>
      </c>
      <c r="G340" s="372"/>
      <c r="H340" s="372"/>
    </row>
    <row r="341" spans="1:8" ht="15.75">
      <c r="A341" s="242">
        <f>A340+1</f>
        <v>2</v>
      </c>
      <c r="B341" s="160" t="s">
        <v>291</v>
      </c>
      <c r="C341" s="80" t="s">
        <v>673</v>
      </c>
      <c r="D341" s="153">
        <v>46</v>
      </c>
      <c r="E341" s="153">
        <v>46</v>
      </c>
      <c r="F341" s="141">
        <f t="shared" si="15"/>
        <v>0</v>
      </c>
      <c r="G341" s="372"/>
      <c r="H341" s="372"/>
    </row>
    <row r="342" spans="1:8" ht="15.75">
      <c r="A342" s="242">
        <f>A341+1</f>
        <v>3</v>
      </c>
      <c r="B342" s="160" t="s">
        <v>292</v>
      </c>
      <c r="C342" s="80" t="s">
        <v>673</v>
      </c>
      <c r="D342" s="131">
        <v>47</v>
      </c>
      <c r="E342" s="131">
        <v>47</v>
      </c>
      <c r="F342" s="141">
        <f t="shared" si="15"/>
        <v>0</v>
      </c>
      <c r="G342" s="372"/>
      <c r="H342" s="372"/>
    </row>
    <row r="343" spans="1:8" ht="15.75">
      <c r="A343" s="242">
        <f>A342+1</f>
        <v>4</v>
      </c>
      <c r="B343" s="161" t="s">
        <v>293</v>
      </c>
      <c r="C343" s="230" t="s">
        <v>673</v>
      </c>
      <c r="D343" s="131">
        <v>79</v>
      </c>
      <c r="E343" s="131">
        <v>79</v>
      </c>
      <c r="F343" s="141">
        <f t="shared" si="15"/>
        <v>0</v>
      </c>
      <c r="G343" s="372"/>
      <c r="H343" s="372"/>
    </row>
    <row r="344" spans="1:8" ht="15.75">
      <c r="A344" s="486">
        <f>A343+1</f>
        <v>5</v>
      </c>
      <c r="B344" s="163" t="s">
        <v>294</v>
      </c>
      <c r="C344" s="286"/>
      <c r="D344" s="164"/>
      <c r="E344" s="164"/>
      <c r="F344" s="162"/>
      <c r="G344" s="325"/>
      <c r="H344" s="68"/>
    </row>
    <row r="345" spans="1:8" ht="15.75">
      <c r="A345" s="487"/>
      <c r="B345" s="285" t="s">
        <v>295</v>
      </c>
      <c r="C345" s="152" t="s">
        <v>673</v>
      </c>
      <c r="D345" s="166">
        <v>79</v>
      </c>
      <c r="E345" s="166">
        <v>79</v>
      </c>
      <c r="F345" s="321">
        <f t="shared" si="15"/>
        <v>0</v>
      </c>
      <c r="G345" s="326"/>
      <c r="H345" s="258"/>
    </row>
    <row r="346" spans="1:8" ht="15.75">
      <c r="A346" s="486">
        <f>A344+1</f>
        <v>6</v>
      </c>
      <c r="B346" s="163" t="s">
        <v>296</v>
      </c>
      <c r="C346" s="286"/>
      <c r="D346" s="162"/>
      <c r="E346" s="162"/>
      <c r="F346" s="162"/>
      <c r="G346" s="325"/>
      <c r="H346" s="68"/>
    </row>
    <row r="347" spans="1:8" ht="15.75">
      <c r="A347" s="487"/>
      <c r="B347" s="285" t="s">
        <v>297</v>
      </c>
      <c r="C347" s="175" t="s">
        <v>673</v>
      </c>
      <c r="D347" s="167">
        <v>79</v>
      </c>
      <c r="E347" s="167">
        <v>79</v>
      </c>
      <c r="F347" s="322">
        <f t="shared" si="15"/>
        <v>0</v>
      </c>
      <c r="G347" s="326"/>
      <c r="H347" s="258"/>
    </row>
    <row r="348" spans="1:8" ht="15.75">
      <c r="A348" s="243">
        <f>A346+1</f>
        <v>7</v>
      </c>
      <c r="B348" s="80" t="s">
        <v>298</v>
      </c>
      <c r="C348" s="175" t="s">
        <v>673</v>
      </c>
      <c r="D348" s="131">
        <v>45</v>
      </c>
      <c r="E348" s="131">
        <v>45</v>
      </c>
      <c r="F348" s="322">
        <f t="shared" si="15"/>
        <v>0</v>
      </c>
      <c r="G348" s="100"/>
      <c r="H348" s="262"/>
    </row>
    <row r="349" spans="1:6" ht="15.75">
      <c r="A349" s="159"/>
      <c r="B349" s="157" t="s">
        <v>299</v>
      </c>
      <c r="C349" s="157"/>
      <c r="D349" s="156"/>
      <c r="E349" s="156"/>
      <c r="F349" s="156"/>
    </row>
    <row r="350" spans="1:8" ht="15.75">
      <c r="A350" s="242">
        <v>1</v>
      </c>
      <c r="B350" s="80" t="s">
        <v>300</v>
      </c>
      <c r="C350" s="80" t="s">
        <v>673</v>
      </c>
      <c r="D350" s="131">
        <v>64</v>
      </c>
      <c r="E350" s="131">
        <v>64</v>
      </c>
      <c r="F350" s="141">
        <f t="shared" si="15"/>
        <v>0</v>
      </c>
      <c r="G350" s="100"/>
      <c r="H350" s="262"/>
    </row>
    <row r="351" spans="1:8" ht="15.75">
      <c r="A351" s="242">
        <f>A350+1</f>
        <v>2</v>
      </c>
      <c r="B351" s="80" t="s">
        <v>55</v>
      </c>
      <c r="C351" s="175" t="s">
        <v>673</v>
      </c>
      <c r="D351" s="131">
        <v>68</v>
      </c>
      <c r="E351" s="131">
        <v>68</v>
      </c>
      <c r="F351" s="141">
        <f t="shared" si="15"/>
        <v>0</v>
      </c>
      <c r="G351" s="100"/>
      <c r="H351" s="262"/>
    </row>
    <row r="352" spans="1:6" ht="15.75">
      <c r="A352" s="154"/>
      <c r="B352" s="136"/>
      <c r="C352" s="136"/>
      <c r="D352" s="156"/>
      <c r="E352" s="156"/>
      <c r="F352" s="156"/>
    </row>
    <row r="353" spans="1:6" ht="15.75">
      <c r="A353" s="154"/>
      <c r="B353" s="168" t="s">
        <v>301</v>
      </c>
      <c r="C353" s="168"/>
      <c r="D353" s="156"/>
      <c r="E353" s="156"/>
      <c r="F353" s="156"/>
    </row>
    <row r="354" spans="1:8" ht="15.75">
      <c r="A354" s="242">
        <v>1</v>
      </c>
      <c r="B354" s="80" t="s">
        <v>302</v>
      </c>
      <c r="C354" s="80" t="s">
        <v>481</v>
      </c>
      <c r="D354" s="131">
        <v>60</v>
      </c>
      <c r="E354" s="131">
        <v>60</v>
      </c>
      <c r="F354" s="141">
        <f>(E354/D354)*100-100</f>
        <v>0</v>
      </c>
      <c r="G354" s="100"/>
      <c r="H354" s="262"/>
    </row>
    <row r="355" spans="1:6" ht="15.75">
      <c r="A355" s="154"/>
      <c r="B355" s="168" t="s">
        <v>303</v>
      </c>
      <c r="C355" s="168"/>
      <c r="D355" s="156"/>
      <c r="E355" s="156"/>
      <c r="F355" s="156"/>
    </row>
    <row r="356" spans="1:8" ht="15.75">
      <c r="A356" s="242">
        <v>1</v>
      </c>
      <c r="B356" s="80" t="s">
        <v>304</v>
      </c>
      <c r="C356" s="80" t="s">
        <v>673</v>
      </c>
      <c r="D356" s="131">
        <v>126</v>
      </c>
      <c r="E356" s="131">
        <v>126</v>
      </c>
      <c r="F356" s="141">
        <f>(E356/D356)*100-100</f>
        <v>0</v>
      </c>
      <c r="G356" s="100"/>
      <c r="H356" s="262"/>
    </row>
    <row r="357" spans="1:8" ht="15.75">
      <c r="A357" s="169"/>
      <c r="B357" s="170"/>
      <c r="C357" s="171"/>
      <c r="D357" s="172"/>
      <c r="E357" s="172"/>
      <c r="F357" s="173"/>
      <c r="G357" s="328"/>
      <c r="H357" s="328"/>
    </row>
    <row r="358" spans="1:6" ht="15.75">
      <c r="A358" s="174" t="s">
        <v>460</v>
      </c>
      <c r="B358" s="170" t="s">
        <v>305</v>
      </c>
      <c r="C358" s="171"/>
      <c r="D358" s="172"/>
      <c r="E358" s="172"/>
      <c r="F358" s="173"/>
    </row>
    <row r="359" spans="1:8" ht="15.75">
      <c r="A359" s="242" t="e">
        <f>#REF!+1</f>
        <v>#REF!</v>
      </c>
      <c r="B359" s="80" t="s">
        <v>145</v>
      </c>
      <c r="C359" s="80" t="s">
        <v>481</v>
      </c>
      <c r="D359" s="131">
        <v>234</v>
      </c>
      <c r="E359" s="131">
        <v>234</v>
      </c>
      <c r="F359" s="141">
        <f aca="true" t="shared" si="16" ref="F359:F365">(E359/D359)*100-100</f>
        <v>0</v>
      </c>
      <c r="G359" s="100"/>
      <c r="H359" s="262"/>
    </row>
    <row r="360" spans="1:8" ht="15.75">
      <c r="A360" s="242" t="e">
        <f aca="true" t="shared" si="17" ref="A360:A365">A359+1</f>
        <v>#REF!</v>
      </c>
      <c r="B360" s="80" t="s">
        <v>831</v>
      </c>
      <c r="C360" s="80" t="s">
        <v>481</v>
      </c>
      <c r="D360" s="131">
        <v>196</v>
      </c>
      <c r="E360" s="131">
        <v>196</v>
      </c>
      <c r="F360" s="141">
        <f t="shared" si="16"/>
        <v>0</v>
      </c>
      <c r="G360" s="100"/>
      <c r="H360" s="262"/>
    </row>
    <row r="361" spans="1:8" ht="15.75">
      <c r="A361" s="242" t="e">
        <f t="shared" si="17"/>
        <v>#REF!</v>
      </c>
      <c r="B361" s="177" t="s">
        <v>306</v>
      </c>
      <c r="C361" s="80" t="s">
        <v>481</v>
      </c>
      <c r="D361" s="131">
        <v>264</v>
      </c>
      <c r="E361" s="131">
        <v>264</v>
      </c>
      <c r="F361" s="141">
        <f t="shared" si="16"/>
        <v>0</v>
      </c>
      <c r="G361" s="100"/>
      <c r="H361" s="262"/>
    </row>
    <row r="362" spans="1:8" ht="15.75">
      <c r="A362" s="242" t="e">
        <f t="shared" si="17"/>
        <v>#REF!</v>
      </c>
      <c r="B362" s="152" t="s">
        <v>146</v>
      </c>
      <c r="C362" s="80" t="s">
        <v>481</v>
      </c>
      <c r="D362" s="153">
        <v>201</v>
      </c>
      <c r="E362" s="153">
        <v>201</v>
      </c>
      <c r="F362" s="141">
        <f t="shared" si="16"/>
        <v>0</v>
      </c>
      <c r="G362" s="100"/>
      <c r="H362" s="262"/>
    </row>
    <row r="363" spans="1:8" ht="15.75">
      <c r="A363" s="242" t="e">
        <f t="shared" si="17"/>
        <v>#REF!</v>
      </c>
      <c r="B363" s="80" t="s">
        <v>147</v>
      </c>
      <c r="C363" s="80" t="s">
        <v>481</v>
      </c>
      <c r="D363" s="131">
        <v>346</v>
      </c>
      <c r="E363" s="131">
        <v>346</v>
      </c>
      <c r="F363" s="141">
        <f t="shared" si="16"/>
        <v>0</v>
      </c>
      <c r="G363" s="100"/>
      <c r="H363" s="262"/>
    </row>
    <row r="364" spans="1:8" ht="15.75">
      <c r="A364" s="242" t="e">
        <f t="shared" si="17"/>
        <v>#REF!</v>
      </c>
      <c r="B364" s="80" t="s">
        <v>844</v>
      </c>
      <c r="C364" s="80" t="s">
        <v>481</v>
      </c>
      <c r="D364" s="131">
        <v>170</v>
      </c>
      <c r="E364" s="131">
        <v>170</v>
      </c>
      <c r="F364" s="141">
        <f t="shared" si="16"/>
        <v>0</v>
      </c>
      <c r="G364" s="100"/>
      <c r="H364" s="262"/>
    </row>
    <row r="365" spans="1:8" ht="15.75">
      <c r="A365" s="242" t="e">
        <f t="shared" si="17"/>
        <v>#REF!</v>
      </c>
      <c r="B365" s="80" t="s">
        <v>307</v>
      </c>
      <c r="C365" s="80" t="s">
        <v>554</v>
      </c>
      <c r="D365" s="131">
        <v>332</v>
      </c>
      <c r="E365" s="131">
        <v>332</v>
      </c>
      <c r="F365" s="141">
        <f t="shared" si="16"/>
        <v>0</v>
      </c>
      <c r="G365" s="100"/>
      <c r="H365" s="262"/>
    </row>
    <row r="366" spans="1:8" ht="15">
      <c r="A366" s="176"/>
      <c r="B366" s="170"/>
      <c r="C366" s="171"/>
      <c r="D366" s="172"/>
      <c r="E366" s="172"/>
      <c r="F366" s="173"/>
      <c r="G366" s="328"/>
      <c r="H366" s="328"/>
    </row>
    <row r="367" spans="1:6" ht="15.75">
      <c r="A367" s="178" t="s">
        <v>461</v>
      </c>
      <c r="B367" s="179" t="s">
        <v>308</v>
      </c>
      <c r="C367" s="180"/>
      <c r="D367" s="172"/>
      <c r="E367" s="172"/>
      <c r="F367" s="173"/>
    </row>
    <row r="368" spans="1:8" ht="15.75">
      <c r="A368" s="242" t="e">
        <f>#REF!+1</f>
        <v>#REF!</v>
      </c>
      <c r="B368" s="80" t="s">
        <v>145</v>
      </c>
      <c r="C368" s="80" t="s">
        <v>481</v>
      </c>
      <c r="D368" s="131">
        <v>234</v>
      </c>
      <c r="E368" s="131">
        <v>234</v>
      </c>
      <c r="F368" s="141">
        <f aca="true" t="shared" si="18" ref="F368:F373">(E368/D368)*100-100</f>
        <v>0</v>
      </c>
      <c r="G368" s="100"/>
      <c r="H368" s="262"/>
    </row>
    <row r="369" spans="1:8" ht="15.75">
      <c r="A369" s="242" t="e">
        <f>A368+1</f>
        <v>#REF!</v>
      </c>
      <c r="B369" s="80" t="s">
        <v>831</v>
      </c>
      <c r="C369" s="80" t="s">
        <v>481</v>
      </c>
      <c r="D369" s="131">
        <v>196</v>
      </c>
      <c r="E369" s="131">
        <v>196</v>
      </c>
      <c r="F369" s="141">
        <f t="shared" si="18"/>
        <v>0</v>
      </c>
      <c r="G369" s="100"/>
      <c r="H369" s="262"/>
    </row>
    <row r="370" spans="1:8" ht="15.75">
      <c r="A370" s="242" t="e">
        <f>A369+1</f>
        <v>#REF!</v>
      </c>
      <c r="B370" s="80" t="s">
        <v>838</v>
      </c>
      <c r="C370" s="80" t="s">
        <v>481</v>
      </c>
      <c r="D370" s="131">
        <v>264</v>
      </c>
      <c r="E370" s="131">
        <v>264</v>
      </c>
      <c r="F370" s="141">
        <f t="shared" si="18"/>
        <v>0</v>
      </c>
      <c r="G370" s="100"/>
      <c r="H370" s="262"/>
    </row>
    <row r="371" spans="1:8" ht="15.75">
      <c r="A371" s="242" t="e">
        <f>A370+1</f>
        <v>#REF!</v>
      </c>
      <c r="B371" s="152" t="s">
        <v>146</v>
      </c>
      <c r="C371" s="80" t="s">
        <v>481</v>
      </c>
      <c r="D371" s="153">
        <v>201</v>
      </c>
      <c r="E371" s="153">
        <v>201</v>
      </c>
      <c r="F371" s="141">
        <f t="shared" si="18"/>
        <v>0</v>
      </c>
      <c r="G371" s="100"/>
      <c r="H371" s="262"/>
    </row>
    <row r="372" spans="1:8" ht="15.75">
      <c r="A372" s="242" t="e">
        <f>A371+1</f>
        <v>#REF!</v>
      </c>
      <c r="B372" s="80" t="s">
        <v>147</v>
      </c>
      <c r="C372" s="80" t="s">
        <v>481</v>
      </c>
      <c r="D372" s="131">
        <v>346</v>
      </c>
      <c r="E372" s="131">
        <v>346</v>
      </c>
      <c r="F372" s="141">
        <f t="shared" si="18"/>
        <v>0</v>
      </c>
      <c r="G372" s="100"/>
      <c r="H372" s="262"/>
    </row>
    <row r="373" spans="1:8" ht="15.75">
      <c r="A373" s="242" t="e">
        <f>A372+1</f>
        <v>#REF!</v>
      </c>
      <c r="B373" s="80" t="s">
        <v>844</v>
      </c>
      <c r="C373" s="80" t="s">
        <v>481</v>
      </c>
      <c r="D373" s="131">
        <v>170</v>
      </c>
      <c r="E373" s="131">
        <v>170</v>
      </c>
      <c r="F373" s="141">
        <f t="shared" si="18"/>
        <v>0</v>
      </c>
      <c r="G373" s="100"/>
      <c r="H373" s="262"/>
    </row>
    <row r="374" spans="1:8" ht="15.75">
      <c r="A374" s="181"/>
      <c r="B374" s="136"/>
      <c r="C374" s="136"/>
      <c r="D374" s="156"/>
      <c r="E374" s="156"/>
      <c r="F374" s="156"/>
      <c r="G374" s="328"/>
      <c r="H374" s="328"/>
    </row>
    <row r="375" spans="1:6" ht="15.75">
      <c r="A375" s="178" t="s">
        <v>462</v>
      </c>
      <c r="B375" s="180" t="s">
        <v>309</v>
      </c>
      <c r="C375" s="180"/>
      <c r="D375" s="172"/>
      <c r="E375" s="172"/>
      <c r="F375" s="173"/>
    </row>
    <row r="376" spans="1:8" ht="15.75">
      <c r="A376" s="242">
        <v>1</v>
      </c>
      <c r="B376" s="99" t="s">
        <v>310</v>
      </c>
      <c r="C376" s="80" t="s">
        <v>481</v>
      </c>
      <c r="D376" s="131">
        <v>170</v>
      </c>
      <c r="E376" s="131">
        <v>170</v>
      </c>
      <c r="F376" s="141">
        <f aca="true" t="shared" si="19" ref="F376:F383">(E376/D376)*100-100</f>
        <v>0</v>
      </c>
      <c r="G376" s="100"/>
      <c r="H376" s="262"/>
    </row>
    <row r="377" spans="1:8" ht="15.75">
      <c r="A377" s="242">
        <f>A376+1</f>
        <v>2</v>
      </c>
      <c r="B377" s="182" t="s">
        <v>311</v>
      </c>
      <c r="C377" s="287" t="s">
        <v>676</v>
      </c>
      <c r="D377" s="131">
        <v>85</v>
      </c>
      <c r="E377" s="131">
        <v>85</v>
      </c>
      <c r="F377" s="141">
        <f t="shared" si="19"/>
        <v>0</v>
      </c>
      <c r="G377" s="100"/>
      <c r="H377" s="262"/>
    </row>
    <row r="378" spans="1:8" ht="15.75">
      <c r="A378" s="242">
        <f>A377+1</f>
        <v>3</v>
      </c>
      <c r="B378" s="182" t="s">
        <v>312</v>
      </c>
      <c r="C378" s="182"/>
      <c r="D378" s="131"/>
      <c r="E378" s="131"/>
      <c r="F378" s="131"/>
      <c r="G378" s="100"/>
      <c r="H378" s="262"/>
    </row>
    <row r="379" spans="1:8" ht="15.75">
      <c r="A379" s="152"/>
      <c r="B379" s="183" t="s">
        <v>313</v>
      </c>
      <c r="C379" s="87" t="s">
        <v>553</v>
      </c>
      <c r="D379" s="131">
        <v>425</v>
      </c>
      <c r="E379" s="131">
        <v>425</v>
      </c>
      <c r="F379" s="141">
        <f t="shared" si="19"/>
        <v>0</v>
      </c>
      <c r="G379" s="100"/>
      <c r="H379" s="262"/>
    </row>
    <row r="380" spans="1:8" ht="15.75">
      <c r="A380" s="152"/>
      <c r="B380" s="183" t="s">
        <v>314</v>
      </c>
      <c r="C380" s="87" t="s">
        <v>553</v>
      </c>
      <c r="D380" s="131">
        <v>85</v>
      </c>
      <c r="E380" s="131">
        <v>85</v>
      </c>
      <c r="F380" s="141">
        <f t="shared" si="19"/>
        <v>0</v>
      </c>
      <c r="G380" s="100"/>
      <c r="H380" s="262"/>
    </row>
    <row r="381" spans="1:8" ht="15.75">
      <c r="A381" s="184"/>
      <c r="B381" s="183" t="s">
        <v>315</v>
      </c>
      <c r="C381" s="87" t="s">
        <v>553</v>
      </c>
      <c r="D381" s="131">
        <v>340</v>
      </c>
      <c r="E381" s="131">
        <v>340</v>
      </c>
      <c r="F381" s="141">
        <f t="shared" si="19"/>
        <v>0</v>
      </c>
      <c r="G381" s="100"/>
      <c r="H381" s="262"/>
    </row>
    <row r="382" spans="1:8" ht="15.75">
      <c r="A382" s="152"/>
      <c r="B382" s="183" t="s">
        <v>316</v>
      </c>
      <c r="C382" s="87" t="s">
        <v>553</v>
      </c>
      <c r="D382" s="131">
        <v>680</v>
      </c>
      <c r="E382" s="131">
        <v>680</v>
      </c>
      <c r="F382" s="141">
        <f t="shared" si="19"/>
        <v>0</v>
      </c>
      <c r="G382" s="100"/>
      <c r="H382" s="262"/>
    </row>
    <row r="383" spans="1:8" ht="15.75">
      <c r="A383" s="152"/>
      <c r="B383" s="185" t="s">
        <v>317</v>
      </c>
      <c r="C383" s="87" t="s">
        <v>553</v>
      </c>
      <c r="D383" s="162">
        <v>1020</v>
      </c>
      <c r="E383" s="162">
        <v>1020</v>
      </c>
      <c r="F383" s="141">
        <f t="shared" si="19"/>
        <v>0</v>
      </c>
      <c r="G383" s="100"/>
      <c r="H383" s="262"/>
    </row>
    <row r="384" spans="1:6" ht="15.75">
      <c r="A384" s="186"/>
      <c r="B384" s="185" t="s">
        <v>318</v>
      </c>
      <c r="C384" s="185"/>
      <c r="D384" s="162"/>
      <c r="E384" s="162"/>
      <c r="F384" s="162"/>
    </row>
    <row r="385" spans="1:6" ht="15.75">
      <c r="A385" s="186"/>
      <c r="B385" s="187" t="s">
        <v>319</v>
      </c>
      <c r="C385" s="187"/>
      <c r="D385" s="167"/>
      <c r="E385" s="167"/>
      <c r="F385" s="167"/>
    </row>
    <row r="386" spans="1:8" ht="15.75">
      <c r="A386" s="152"/>
      <c r="B386" s="183" t="s">
        <v>320</v>
      </c>
      <c r="C386" s="87" t="s">
        <v>553</v>
      </c>
      <c r="D386" s="131">
        <v>170</v>
      </c>
      <c r="E386" s="131">
        <v>170</v>
      </c>
      <c r="F386" s="141">
        <f aca="true" t="shared" si="20" ref="F386:F421">(E386/D386)*100-100</f>
        <v>0</v>
      </c>
      <c r="G386" s="100"/>
      <c r="H386" s="262"/>
    </row>
    <row r="387" spans="1:8" ht="15.75">
      <c r="A387" s="188"/>
      <c r="B387" s="183" t="s">
        <v>321</v>
      </c>
      <c r="C387" s="87" t="s">
        <v>553</v>
      </c>
      <c r="D387" s="131">
        <v>340</v>
      </c>
      <c r="E387" s="131">
        <v>340</v>
      </c>
      <c r="F387" s="141">
        <f t="shared" si="20"/>
        <v>0</v>
      </c>
      <c r="G387" s="100"/>
      <c r="H387" s="262"/>
    </row>
    <row r="388" spans="1:8" ht="15.75">
      <c r="A388" s="152"/>
      <c r="B388" s="183" t="s">
        <v>322</v>
      </c>
      <c r="C388" s="87" t="s">
        <v>553</v>
      </c>
      <c r="D388" s="131">
        <v>510</v>
      </c>
      <c r="E388" s="131">
        <v>510</v>
      </c>
      <c r="F388" s="141">
        <f t="shared" si="20"/>
        <v>0</v>
      </c>
      <c r="G388" s="100"/>
      <c r="H388" s="262"/>
    </row>
    <row r="389" spans="1:8" ht="15.75">
      <c r="A389" s="152"/>
      <c r="B389" s="183" t="s">
        <v>323</v>
      </c>
      <c r="C389" s="87" t="s">
        <v>553</v>
      </c>
      <c r="D389" s="131">
        <v>340</v>
      </c>
      <c r="E389" s="131">
        <v>340</v>
      </c>
      <c r="F389" s="141">
        <f t="shared" si="20"/>
        <v>0</v>
      </c>
      <c r="G389" s="100"/>
      <c r="H389" s="262"/>
    </row>
    <row r="390" spans="1:8" ht="15.75">
      <c r="A390" s="152"/>
      <c r="B390" s="183" t="s">
        <v>324</v>
      </c>
      <c r="C390" s="87" t="s">
        <v>553</v>
      </c>
      <c r="D390" s="131">
        <v>425</v>
      </c>
      <c r="E390" s="131">
        <v>425</v>
      </c>
      <c r="F390" s="141">
        <f t="shared" si="20"/>
        <v>0</v>
      </c>
      <c r="G390" s="100"/>
      <c r="H390" s="262"/>
    </row>
    <row r="391" spans="1:6" ht="15.75">
      <c r="A391" s="176">
        <v>4</v>
      </c>
      <c r="B391" s="182" t="s">
        <v>325</v>
      </c>
      <c r="C391" s="189"/>
      <c r="D391" s="172"/>
      <c r="E391" s="172"/>
      <c r="F391" s="173"/>
    </row>
    <row r="392" spans="1:8" ht="15.75">
      <c r="A392" s="152"/>
      <c r="B392" s="183" t="s">
        <v>326</v>
      </c>
      <c r="C392" s="87" t="s">
        <v>553</v>
      </c>
      <c r="D392" s="131">
        <v>170</v>
      </c>
      <c r="E392" s="131">
        <v>170</v>
      </c>
      <c r="F392" s="141">
        <f t="shared" si="20"/>
        <v>0</v>
      </c>
      <c r="G392" s="100"/>
      <c r="H392" s="262"/>
    </row>
    <row r="393" spans="1:8" ht="15.75">
      <c r="A393" s="152"/>
      <c r="B393" s="183" t="s">
        <v>327</v>
      </c>
      <c r="C393" s="87" t="s">
        <v>553</v>
      </c>
      <c r="D393" s="131">
        <v>85</v>
      </c>
      <c r="E393" s="131">
        <v>85</v>
      </c>
      <c r="F393" s="141">
        <f t="shared" si="20"/>
        <v>0</v>
      </c>
      <c r="G393" s="100"/>
      <c r="H393" s="262"/>
    </row>
    <row r="394" spans="1:8" ht="15.75">
      <c r="A394" s="152"/>
      <c r="B394" s="183" t="s">
        <v>328</v>
      </c>
      <c r="C394" s="87" t="s">
        <v>553</v>
      </c>
      <c r="D394" s="131">
        <v>85</v>
      </c>
      <c r="E394" s="131">
        <v>85</v>
      </c>
      <c r="F394" s="141">
        <f t="shared" si="20"/>
        <v>0</v>
      </c>
      <c r="G394" s="100"/>
      <c r="H394" s="262"/>
    </row>
    <row r="395" spans="1:8" ht="15.75">
      <c r="A395" s="152"/>
      <c r="B395" s="183" t="s">
        <v>329</v>
      </c>
      <c r="C395" s="87" t="s">
        <v>553</v>
      </c>
      <c r="D395" s="131">
        <v>340</v>
      </c>
      <c r="E395" s="131">
        <v>340</v>
      </c>
      <c r="F395" s="321">
        <f t="shared" si="20"/>
        <v>0</v>
      </c>
      <c r="G395" s="100"/>
      <c r="H395" s="262"/>
    </row>
    <row r="396" spans="1:8" ht="15.75">
      <c r="A396" s="152"/>
      <c r="B396" s="185" t="s">
        <v>330</v>
      </c>
      <c r="C396" s="185"/>
      <c r="D396" s="164"/>
      <c r="E396" s="164"/>
      <c r="F396" s="162"/>
      <c r="G396" s="325"/>
      <c r="H396" s="68"/>
    </row>
    <row r="397" spans="1:8" ht="15.75">
      <c r="A397" s="152"/>
      <c r="B397" s="187" t="s">
        <v>331</v>
      </c>
      <c r="C397" s="288" t="s">
        <v>553</v>
      </c>
      <c r="D397" s="190">
        <v>1105</v>
      </c>
      <c r="E397" s="190">
        <v>1105</v>
      </c>
      <c r="F397" s="322">
        <f t="shared" si="20"/>
        <v>0</v>
      </c>
      <c r="G397" s="326"/>
      <c r="H397" s="258"/>
    </row>
    <row r="398" spans="1:8" ht="15.75">
      <c r="A398" s="152"/>
      <c r="B398" s="183" t="s">
        <v>332</v>
      </c>
      <c r="C398" s="87" t="s">
        <v>553</v>
      </c>
      <c r="D398" s="131">
        <v>510</v>
      </c>
      <c r="E398" s="131">
        <v>510</v>
      </c>
      <c r="F398" s="324">
        <f t="shared" si="20"/>
        <v>0</v>
      </c>
      <c r="G398" s="100"/>
      <c r="H398" s="262"/>
    </row>
    <row r="399" spans="1:8" ht="15.75">
      <c r="A399" s="152"/>
      <c r="B399" s="185" t="s">
        <v>333</v>
      </c>
      <c r="C399" s="185"/>
      <c r="D399" s="162"/>
      <c r="E399" s="164"/>
      <c r="F399" s="162"/>
      <c r="G399" s="325"/>
      <c r="H399" s="68"/>
    </row>
    <row r="400" spans="1:8" ht="15.75">
      <c r="A400" s="152"/>
      <c r="B400" s="186" t="s">
        <v>334</v>
      </c>
      <c r="C400" s="288" t="s">
        <v>553</v>
      </c>
      <c r="D400" s="153">
        <v>170</v>
      </c>
      <c r="E400" s="218">
        <v>170</v>
      </c>
      <c r="F400" s="322">
        <f t="shared" si="20"/>
        <v>0</v>
      </c>
      <c r="G400" s="326"/>
      <c r="H400" s="258"/>
    </row>
    <row r="401" spans="1:6" ht="15.75">
      <c r="A401" s="176">
        <v>5</v>
      </c>
      <c r="B401" s="182" t="s">
        <v>335</v>
      </c>
      <c r="C401" s="189"/>
      <c r="D401" s="172"/>
      <c r="E401" s="172"/>
      <c r="F401" s="322"/>
    </row>
    <row r="402" spans="1:8" ht="15.75">
      <c r="A402" s="191"/>
      <c r="B402" s="183" t="s">
        <v>336</v>
      </c>
      <c r="C402" s="87" t="s">
        <v>553</v>
      </c>
      <c r="D402" s="131">
        <v>143</v>
      </c>
      <c r="E402" s="131">
        <v>143</v>
      </c>
      <c r="F402" s="141">
        <f t="shared" si="20"/>
        <v>0</v>
      </c>
      <c r="G402" s="100"/>
      <c r="H402" s="262"/>
    </row>
    <row r="403" spans="1:8" ht="15.75">
      <c r="A403" s="191"/>
      <c r="B403" s="192" t="s">
        <v>337</v>
      </c>
      <c r="C403" s="87" t="s">
        <v>553</v>
      </c>
      <c r="D403" s="131">
        <v>97</v>
      </c>
      <c r="E403" s="131">
        <v>97</v>
      </c>
      <c r="F403" s="141">
        <f t="shared" si="20"/>
        <v>0</v>
      </c>
      <c r="G403" s="100"/>
      <c r="H403" s="262"/>
    </row>
    <row r="404" spans="1:8" ht="15.75">
      <c r="A404" s="191"/>
      <c r="B404" s="183" t="s">
        <v>338</v>
      </c>
      <c r="C404" s="87" t="s">
        <v>553</v>
      </c>
      <c r="D404" s="131">
        <v>152</v>
      </c>
      <c r="E404" s="131">
        <v>152</v>
      </c>
      <c r="F404" s="141">
        <f t="shared" si="20"/>
        <v>0</v>
      </c>
      <c r="G404" s="100"/>
      <c r="H404" s="262"/>
    </row>
    <row r="405" spans="1:8" ht="15.75">
      <c r="A405" s="191"/>
      <c r="B405" s="186" t="s">
        <v>339</v>
      </c>
      <c r="C405" s="87" t="s">
        <v>553</v>
      </c>
      <c r="D405" s="153">
        <v>91</v>
      </c>
      <c r="E405" s="153">
        <v>91</v>
      </c>
      <c r="F405" s="141">
        <f t="shared" si="20"/>
        <v>0</v>
      </c>
      <c r="G405" s="100"/>
      <c r="H405" s="262"/>
    </row>
    <row r="406" spans="1:8" ht="15.75">
      <c r="A406" s="191"/>
      <c r="B406" s="183" t="s">
        <v>340</v>
      </c>
      <c r="C406" s="87" t="s">
        <v>553</v>
      </c>
      <c r="D406" s="131">
        <v>10</v>
      </c>
      <c r="E406" s="131">
        <v>10</v>
      </c>
      <c r="F406" s="141">
        <f t="shared" si="20"/>
        <v>0</v>
      </c>
      <c r="G406" s="100"/>
      <c r="H406" s="262"/>
    </row>
    <row r="407" spans="1:8" ht="15.75">
      <c r="A407" s="191"/>
      <c r="B407" s="185" t="s">
        <v>341</v>
      </c>
      <c r="C407" s="87" t="s">
        <v>553</v>
      </c>
      <c r="D407" s="162">
        <v>61</v>
      </c>
      <c r="E407" s="162">
        <v>61</v>
      </c>
      <c r="F407" s="141">
        <f t="shared" si="20"/>
        <v>0</v>
      </c>
      <c r="G407" s="100"/>
      <c r="H407" s="262"/>
    </row>
    <row r="408" spans="1:6" ht="15.75">
      <c r="A408" s="176">
        <v>6</v>
      </c>
      <c r="B408" s="182" t="s">
        <v>342</v>
      </c>
      <c r="C408" s="189"/>
      <c r="D408" s="172"/>
      <c r="E408" s="172"/>
      <c r="F408" s="173"/>
    </row>
    <row r="409" spans="1:8" ht="15.75">
      <c r="A409" s="193"/>
      <c r="B409" s="183" t="s">
        <v>343</v>
      </c>
      <c r="C409" s="87" t="s">
        <v>553</v>
      </c>
      <c r="D409" s="131">
        <v>127.5</v>
      </c>
      <c r="E409" s="131">
        <v>127.5</v>
      </c>
      <c r="F409" s="321">
        <f t="shared" si="20"/>
        <v>0</v>
      </c>
      <c r="G409" s="100"/>
      <c r="H409" s="262"/>
    </row>
    <row r="410" spans="1:8" ht="15.75">
      <c r="A410" s="193"/>
      <c r="B410" s="185" t="s">
        <v>344</v>
      </c>
      <c r="C410" s="185"/>
      <c r="D410" s="162"/>
      <c r="E410" s="164"/>
      <c r="F410" s="162"/>
      <c r="G410" s="325"/>
      <c r="H410" s="68"/>
    </row>
    <row r="411" spans="1:8" ht="15.75">
      <c r="A411" s="193"/>
      <c r="B411" s="187" t="s">
        <v>345</v>
      </c>
      <c r="C411" s="288" t="s">
        <v>553</v>
      </c>
      <c r="D411" s="167">
        <v>85</v>
      </c>
      <c r="E411" s="190">
        <v>85</v>
      </c>
      <c r="F411" s="322">
        <f t="shared" si="20"/>
        <v>0</v>
      </c>
      <c r="G411" s="326"/>
      <c r="H411" s="258"/>
    </row>
    <row r="412" spans="1:8" ht="15.75">
      <c r="A412" s="193"/>
      <c r="B412" s="183" t="s">
        <v>346</v>
      </c>
      <c r="C412" s="87" t="s">
        <v>553</v>
      </c>
      <c r="D412" s="131">
        <v>170</v>
      </c>
      <c r="E412" s="131">
        <v>170</v>
      </c>
      <c r="F412" s="322">
        <f t="shared" si="20"/>
        <v>0</v>
      </c>
      <c r="G412" s="100"/>
      <c r="H412" s="262"/>
    </row>
    <row r="413" spans="1:8" ht="15.75">
      <c r="A413" s="193"/>
      <c r="B413" s="183" t="s">
        <v>347</v>
      </c>
      <c r="C413" s="87" t="s">
        <v>553</v>
      </c>
      <c r="D413" s="131">
        <v>170</v>
      </c>
      <c r="E413" s="131">
        <v>170</v>
      </c>
      <c r="F413" s="141">
        <f t="shared" si="20"/>
        <v>0</v>
      </c>
      <c r="G413" s="100"/>
      <c r="H413" s="262"/>
    </row>
    <row r="414" spans="1:8" ht="15.75">
      <c r="A414" s="193"/>
      <c r="B414" s="186" t="s">
        <v>348</v>
      </c>
      <c r="C414" s="87" t="s">
        <v>553</v>
      </c>
      <c r="D414" s="153">
        <v>212.5</v>
      </c>
      <c r="E414" s="153">
        <v>212.5</v>
      </c>
      <c r="F414" s="321">
        <f t="shared" si="20"/>
        <v>0</v>
      </c>
      <c r="G414" s="100"/>
      <c r="H414" s="262"/>
    </row>
    <row r="415" spans="1:8" ht="15.75">
      <c r="A415" s="194"/>
      <c r="B415" s="185" t="s">
        <v>349</v>
      </c>
      <c r="C415" s="185"/>
      <c r="D415" s="162"/>
      <c r="E415" s="164"/>
      <c r="F415" s="321"/>
      <c r="G415" s="325"/>
      <c r="H415" s="68"/>
    </row>
    <row r="416" spans="1:8" ht="15.75">
      <c r="A416" s="194"/>
      <c r="B416" s="187" t="s">
        <v>350</v>
      </c>
      <c r="C416" s="288" t="s">
        <v>553</v>
      </c>
      <c r="D416" s="167">
        <v>425</v>
      </c>
      <c r="E416" s="190">
        <v>425</v>
      </c>
      <c r="F416" s="322">
        <f t="shared" si="20"/>
        <v>0</v>
      </c>
      <c r="G416" s="326"/>
      <c r="H416" s="258"/>
    </row>
    <row r="417" spans="1:8" ht="15.75">
      <c r="A417" s="193"/>
      <c r="B417" s="186" t="s">
        <v>351</v>
      </c>
      <c r="C417" s="87" t="s">
        <v>553</v>
      </c>
      <c r="D417" s="153">
        <v>255</v>
      </c>
      <c r="E417" s="153">
        <v>255</v>
      </c>
      <c r="F417" s="322">
        <f t="shared" si="20"/>
        <v>0</v>
      </c>
      <c r="G417" s="100"/>
      <c r="H417" s="262"/>
    </row>
    <row r="418" spans="1:8" ht="15.75">
      <c r="A418" s="193"/>
      <c r="B418" s="183" t="s">
        <v>352</v>
      </c>
      <c r="C418" s="87" t="s">
        <v>553</v>
      </c>
      <c r="D418" s="131">
        <v>127.5</v>
      </c>
      <c r="E418" s="131">
        <v>127.5</v>
      </c>
      <c r="F418" s="141">
        <f t="shared" si="20"/>
        <v>0</v>
      </c>
      <c r="G418" s="100"/>
      <c r="H418" s="262"/>
    </row>
    <row r="419" spans="1:8" ht="15.75">
      <c r="A419" s="193"/>
      <c r="B419" s="183" t="s">
        <v>111</v>
      </c>
      <c r="C419" s="87" t="s">
        <v>553</v>
      </c>
      <c r="D419" s="131">
        <v>127.5</v>
      </c>
      <c r="E419" s="131">
        <v>127.5</v>
      </c>
      <c r="F419" s="141">
        <f t="shared" si="20"/>
        <v>0</v>
      </c>
      <c r="G419" s="100"/>
      <c r="H419" s="262"/>
    </row>
    <row r="420" spans="1:8" ht="15.75">
      <c r="A420" s="193"/>
      <c r="B420" s="186" t="s">
        <v>112</v>
      </c>
      <c r="C420" s="87" t="s">
        <v>553</v>
      </c>
      <c r="D420" s="153">
        <v>170</v>
      </c>
      <c r="E420" s="153">
        <v>170</v>
      </c>
      <c r="F420" s="141">
        <f t="shared" si="20"/>
        <v>0</v>
      </c>
      <c r="G420" s="100"/>
      <c r="H420" s="262"/>
    </row>
    <row r="421" spans="1:8" ht="15.75">
      <c r="A421" s="195"/>
      <c r="B421" s="80" t="s">
        <v>113</v>
      </c>
      <c r="C421" s="87" t="s">
        <v>553</v>
      </c>
      <c r="D421" s="131">
        <v>255</v>
      </c>
      <c r="E421" s="131">
        <v>255</v>
      </c>
      <c r="F421" s="141">
        <f t="shared" si="20"/>
        <v>0</v>
      </c>
      <c r="G421" s="100"/>
      <c r="H421" s="262"/>
    </row>
    <row r="422" spans="1:8" ht="15.75">
      <c r="A422" s="196"/>
      <c r="B422" s="136"/>
      <c r="C422" s="136"/>
      <c r="D422" s="156"/>
      <c r="E422" s="156"/>
      <c r="F422" s="156"/>
      <c r="G422" s="256"/>
      <c r="H422" s="256"/>
    </row>
    <row r="423" spans="1:8" ht="15.75">
      <c r="A423" s="178" t="s">
        <v>463</v>
      </c>
      <c r="B423" s="197" t="s">
        <v>353</v>
      </c>
      <c r="C423" s="198"/>
      <c r="D423" s="172"/>
      <c r="E423" s="172"/>
      <c r="F423" s="173"/>
      <c r="G423" s="328"/>
      <c r="H423" s="328"/>
    </row>
    <row r="424" spans="1:6" ht="15">
      <c r="A424" s="199">
        <v>1</v>
      </c>
      <c r="B424" s="200" t="s">
        <v>354</v>
      </c>
      <c r="C424" s="201"/>
      <c r="D424" s="172"/>
      <c r="E424" s="172"/>
      <c r="F424" s="173"/>
    </row>
    <row r="425" spans="1:8" ht="15.75">
      <c r="A425" s="202"/>
      <c r="B425" s="203" t="s">
        <v>867</v>
      </c>
      <c r="C425" s="95" t="s">
        <v>675</v>
      </c>
      <c r="D425" s="131">
        <v>1183</v>
      </c>
      <c r="E425" s="131">
        <v>2125</v>
      </c>
      <c r="F425" s="141">
        <f aca="true" t="shared" si="21" ref="F425:F444">(E425/D425)*100-100</f>
        <v>79.62806424344885</v>
      </c>
      <c r="G425" s="100"/>
      <c r="H425" s="262"/>
    </row>
    <row r="426" spans="1:8" ht="15.75">
      <c r="A426" s="202"/>
      <c r="B426" s="203" t="s">
        <v>868</v>
      </c>
      <c r="C426" s="95" t="s">
        <v>675</v>
      </c>
      <c r="D426" s="131">
        <v>1224</v>
      </c>
      <c r="E426" s="131">
        <v>2192</v>
      </c>
      <c r="F426" s="141">
        <f t="shared" si="21"/>
        <v>79.08496732026146</v>
      </c>
      <c r="G426" s="100"/>
      <c r="H426" s="262"/>
    </row>
    <row r="427" spans="1:8" ht="15.75">
      <c r="A427" s="202"/>
      <c r="B427" s="203" t="s">
        <v>869</v>
      </c>
      <c r="C427" s="95" t="s">
        <v>675</v>
      </c>
      <c r="D427" s="131">
        <v>1264</v>
      </c>
      <c r="E427" s="131">
        <v>2258</v>
      </c>
      <c r="F427" s="141">
        <f t="shared" si="21"/>
        <v>78.63924050632912</v>
      </c>
      <c r="G427" s="100"/>
      <c r="H427" s="262"/>
    </row>
    <row r="428" spans="1:8" ht="15.75">
      <c r="A428" s="202"/>
      <c r="B428" s="203" t="s">
        <v>870</v>
      </c>
      <c r="C428" s="95" t="s">
        <v>675</v>
      </c>
      <c r="D428" s="131">
        <v>1305</v>
      </c>
      <c r="E428" s="131">
        <v>2325</v>
      </c>
      <c r="F428" s="141">
        <f t="shared" si="21"/>
        <v>78.16091954022988</v>
      </c>
      <c r="G428" s="100"/>
      <c r="H428" s="262"/>
    </row>
    <row r="429" spans="1:8" ht="15.75">
      <c r="A429" s="202"/>
      <c r="B429" s="204" t="s">
        <v>871</v>
      </c>
      <c r="C429" s="95" t="s">
        <v>675</v>
      </c>
      <c r="D429" s="131">
        <v>1346</v>
      </c>
      <c r="E429" s="131">
        <v>2392</v>
      </c>
      <c r="F429" s="141">
        <f t="shared" si="21"/>
        <v>77.71173848439821</v>
      </c>
      <c r="G429" s="100"/>
      <c r="H429" s="262"/>
    </row>
    <row r="430" spans="1:8" ht="15.75">
      <c r="A430" s="130"/>
      <c r="B430" s="203" t="s">
        <v>872</v>
      </c>
      <c r="C430" s="95" t="s">
        <v>675</v>
      </c>
      <c r="D430" s="131">
        <v>1386</v>
      </c>
      <c r="E430" s="131">
        <v>2458</v>
      </c>
      <c r="F430" s="141">
        <f t="shared" si="21"/>
        <v>77.34487734487735</v>
      </c>
      <c r="G430" s="100"/>
      <c r="H430" s="262"/>
    </row>
    <row r="431" spans="1:8" ht="15.75">
      <c r="A431" s="130"/>
      <c r="B431" s="203" t="s">
        <v>873</v>
      </c>
      <c r="C431" s="95" t="s">
        <v>675</v>
      </c>
      <c r="D431" s="131">
        <v>1427</v>
      </c>
      <c r="E431" s="131">
        <v>2525</v>
      </c>
      <c r="F431" s="141">
        <f t="shared" si="21"/>
        <v>76.94463910301332</v>
      </c>
      <c r="G431" s="100"/>
      <c r="H431" s="262"/>
    </row>
    <row r="432" spans="1:8" ht="15.75">
      <c r="A432" s="193"/>
      <c r="B432" s="136" t="s">
        <v>874</v>
      </c>
      <c r="C432" s="95" t="s">
        <v>675</v>
      </c>
      <c r="D432" s="153">
        <v>1468</v>
      </c>
      <c r="E432" s="153">
        <v>2591</v>
      </c>
      <c r="F432" s="141">
        <f t="shared" si="21"/>
        <v>76.49863760217983</v>
      </c>
      <c r="G432" s="100"/>
      <c r="H432" s="262"/>
    </row>
    <row r="433" spans="1:8" ht="15.75">
      <c r="A433" s="130"/>
      <c r="B433" s="203" t="s">
        <v>875</v>
      </c>
      <c r="C433" s="95" t="s">
        <v>675</v>
      </c>
      <c r="D433" s="131">
        <v>1508</v>
      </c>
      <c r="E433" s="131">
        <v>2658</v>
      </c>
      <c r="F433" s="141">
        <f t="shared" si="21"/>
        <v>76.25994694960212</v>
      </c>
      <c r="G433" s="100"/>
      <c r="H433" s="262"/>
    </row>
    <row r="434" spans="1:8" ht="15.75">
      <c r="A434" s="205"/>
      <c r="B434" s="206" t="s">
        <v>876</v>
      </c>
      <c r="C434" s="95" t="s">
        <v>675</v>
      </c>
      <c r="D434" s="153">
        <v>1549</v>
      </c>
      <c r="E434" s="153">
        <v>2724</v>
      </c>
      <c r="F434" s="141">
        <f t="shared" si="21"/>
        <v>75.85539057456424</v>
      </c>
      <c r="G434" s="100"/>
      <c r="H434" s="262"/>
    </row>
    <row r="435" spans="1:8" ht="15.75">
      <c r="A435" s="158"/>
      <c r="B435" s="203" t="s">
        <v>877</v>
      </c>
      <c r="C435" s="95" t="s">
        <v>675</v>
      </c>
      <c r="D435" s="131">
        <v>1590</v>
      </c>
      <c r="E435" s="131">
        <v>2791</v>
      </c>
      <c r="F435" s="141">
        <f t="shared" si="21"/>
        <v>75.53459119496856</v>
      </c>
      <c r="G435" s="100"/>
      <c r="H435" s="262"/>
    </row>
    <row r="436" spans="1:8" ht="15.75">
      <c r="A436" s="207"/>
      <c r="B436" s="136" t="s">
        <v>878</v>
      </c>
      <c r="C436" s="95" t="s">
        <v>675</v>
      </c>
      <c r="D436" s="153">
        <v>1630</v>
      </c>
      <c r="E436" s="153">
        <v>2857</v>
      </c>
      <c r="F436" s="141">
        <f t="shared" si="21"/>
        <v>75.27607361963192</v>
      </c>
      <c r="G436" s="100"/>
      <c r="H436" s="262"/>
    </row>
    <row r="437" spans="1:8" ht="15.75">
      <c r="A437" s="158"/>
      <c r="B437" s="80" t="s">
        <v>879</v>
      </c>
      <c r="C437" s="95" t="s">
        <v>675</v>
      </c>
      <c r="D437" s="131">
        <v>1671</v>
      </c>
      <c r="E437" s="131">
        <v>2924</v>
      </c>
      <c r="F437" s="141">
        <f t="shared" si="21"/>
        <v>74.98503889886297</v>
      </c>
      <c r="G437" s="100"/>
      <c r="H437" s="262"/>
    </row>
    <row r="438" spans="1:8" ht="15.75">
      <c r="A438" s="207"/>
      <c r="B438" s="136" t="s">
        <v>880</v>
      </c>
      <c r="C438" s="95" t="s">
        <v>675</v>
      </c>
      <c r="D438" s="153">
        <v>1789</v>
      </c>
      <c r="E438" s="153">
        <v>3111</v>
      </c>
      <c r="F438" s="321">
        <f t="shared" si="21"/>
        <v>73.8960313024036</v>
      </c>
      <c r="G438" s="100"/>
      <c r="H438" s="262"/>
    </row>
    <row r="439" spans="1:8" ht="15.75">
      <c r="A439" s="145"/>
      <c r="B439" s="208" t="s">
        <v>355</v>
      </c>
      <c r="C439" s="289"/>
      <c r="D439" s="162"/>
      <c r="E439" s="164"/>
      <c r="F439" s="162"/>
      <c r="G439" s="325"/>
      <c r="H439" s="68"/>
    </row>
    <row r="440" spans="1:8" ht="15.75">
      <c r="A440" s="209"/>
      <c r="B440" s="210" t="s">
        <v>356</v>
      </c>
      <c r="C440" s="290" t="s">
        <v>675</v>
      </c>
      <c r="D440" s="167">
        <v>612</v>
      </c>
      <c r="E440" s="190">
        <v>1188</v>
      </c>
      <c r="F440" s="322">
        <f t="shared" si="21"/>
        <v>94.11764705882354</v>
      </c>
      <c r="G440" s="326"/>
      <c r="H440" s="258"/>
    </row>
    <row r="441" spans="1:8" ht="15.75">
      <c r="A441" s="150"/>
      <c r="B441" s="211" t="s">
        <v>882</v>
      </c>
      <c r="C441" s="95" t="s">
        <v>675</v>
      </c>
      <c r="D441" s="153">
        <v>169</v>
      </c>
      <c r="E441" s="153">
        <v>268</v>
      </c>
      <c r="F441" s="322">
        <f t="shared" si="21"/>
        <v>58.57988165680473</v>
      </c>
      <c r="G441" s="100"/>
      <c r="H441" s="262"/>
    </row>
    <row r="442" spans="1:8" ht="15.75">
      <c r="A442" s="88"/>
      <c r="B442" s="203" t="s">
        <v>883</v>
      </c>
      <c r="C442" s="95" t="s">
        <v>675</v>
      </c>
      <c r="D442" s="131">
        <v>65</v>
      </c>
      <c r="E442" s="131">
        <v>157</v>
      </c>
      <c r="F442" s="141">
        <f t="shared" si="21"/>
        <v>141.53846153846152</v>
      </c>
      <c r="G442" s="100"/>
      <c r="H442" s="262"/>
    </row>
    <row r="443" spans="1:8" ht="15.75">
      <c r="A443" s="158"/>
      <c r="B443" s="212" t="s">
        <v>884</v>
      </c>
      <c r="C443" s="95" t="s">
        <v>675</v>
      </c>
      <c r="D443" s="131">
        <v>302</v>
      </c>
      <c r="E443" s="131">
        <v>469</v>
      </c>
      <c r="F443" s="141">
        <f t="shared" si="21"/>
        <v>55.298013245033104</v>
      </c>
      <c r="G443" s="100"/>
      <c r="H443" s="262"/>
    </row>
    <row r="444" spans="1:8" ht="15.75">
      <c r="A444" s="88"/>
      <c r="B444" s="203" t="s">
        <v>885</v>
      </c>
      <c r="C444" s="95" t="s">
        <v>675</v>
      </c>
      <c r="D444" s="131">
        <v>140</v>
      </c>
      <c r="E444" s="131">
        <v>202</v>
      </c>
      <c r="F444" s="141">
        <f t="shared" si="21"/>
        <v>44.28571428571428</v>
      </c>
      <c r="G444" s="100"/>
      <c r="H444" s="262"/>
    </row>
    <row r="445" spans="1:8" ht="15.75">
      <c r="A445" s="207"/>
      <c r="B445" s="136"/>
      <c r="C445" s="80"/>
      <c r="D445" s="153"/>
      <c r="E445" s="153"/>
      <c r="F445" s="153"/>
      <c r="G445" s="100"/>
      <c r="H445" s="262"/>
    </row>
    <row r="446" spans="1:6" ht="15">
      <c r="A446" s="199">
        <v>2</v>
      </c>
      <c r="B446" s="201" t="s">
        <v>357</v>
      </c>
      <c r="C446" s="201"/>
      <c r="D446" s="172"/>
      <c r="E446" s="172"/>
      <c r="F446" s="173"/>
    </row>
    <row r="447" spans="1:8" ht="15.75">
      <c r="A447" s="158"/>
      <c r="B447" s="203" t="s">
        <v>887</v>
      </c>
      <c r="C447" s="95" t="s">
        <v>675</v>
      </c>
      <c r="D447" s="131">
        <v>411</v>
      </c>
      <c r="E447" s="131">
        <v>721</v>
      </c>
      <c r="F447" s="141">
        <f aca="true" t="shared" si="22" ref="F447:F456">(E447/D447)*100-100</f>
        <v>75.42579075425792</v>
      </c>
      <c r="G447" s="100"/>
      <c r="H447" s="262"/>
    </row>
    <row r="448" spans="1:8" ht="15.75">
      <c r="A448" s="207"/>
      <c r="B448" s="136" t="s">
        <v>888</v>
      </c>
      <c r="C448" s="95" t="s">
        <v>675</v>
      </c>
      <c r="D448" s="153">
        <v>838</v>
      </c>
      <c r="E448" s="153">
        <v>1384</v>
      </c>
      <c r="F448" s="141">
        <f t="shared" si="22"/>
        <v>65.15513126491646</v>
      </c>
      <c r="G448" s="100"/>
      <c r="H448" s="262"/>
    </row>
    <row r="449" spans="1:8" ht="15.75">
      <c r="A449" s="88"/>
      <c r="B449" s="203" t="s">
        <v>889</v>
      </c>
      <c r="C449" s="95" t="s">
        <v>675</v>
      </c>
      <c r="D449" s="131">
        <v>525</v>
      </c>
      <c r="E449" s="131">
        <v>881</v>
      </c>
      <c r="F449" s="141">
        <f t="shared" si="22"/>
        <v>67.8095238095238</v>
      </c>
      <c r="G449" s="100"/>
      <c r="H449" s="262"/>
    </row>
    <row r="450" spans="1:8" ht="15.75">
      <c r="A450" s="207"/>
      <c r="B450" s="136" t="s">
        <v>890</v>
      </c>
      <c r="C450" s="95" t="s">
        <v>675</v>
      </c>
      <c r="D450" s="153">
        <v>622</v>
      </c>
      <c r="E450" s="153">
        <v>1045</v>
      </c>
      <c r="F450" s="141">
        <f t="shared" si="22"/>
        <v>68.0064308681672</v>
      </c>
      <c r="G450" s="100"/>
      <c r="H450" s="262"/>
    </row>
    <row r="451" spans="1:8" ht="15.75">
      <c r="A451" s="88"/>
      <c r="B451" s="203" t="s">
        <v>891</v>
      </c>
      <c r="C451" s="95" t="s">
        <v>675</v>
      </c>
      <c r="D451" s="131">
        <v>1029</v>
      </c>
      <c r="E451" s="131">
        <v>1748</v>
      </c>
      <c r="F451" s="141">
        <f t="shared" si="22"/>
        <v>69.87366375121476</v>
      </c>
      <c r="G451" s="100"/>
      <c r="H451" s="262"/>
    </row>
    <row r="452" spans="1:8" ht="15.75">
      <c r="A452" s="207"/>
      <c r="B452" s="136" t="s">
        <v>892</v>
      </c>
      <c r="C452" s="95" t="s">
        <v>675</v>
      </c>
      <c r="D452" s="153">
        <v>409</v>
      </c>
      <c r="E452" s="153">
        <v>658</v>
      </c>
      <c r="F452" s="141">
        <f t="shared" si="22"/>
        <v>60.88019559902199</v>
      </c>
      <c r="G452" s="100"/>
      <c r="H452" s="262"/>
    </row>
    <row r="453" spans="1:8" ht="15.75">
      <c r="A453" s="88"/>
      <c r="B453" s="203" t="s">
        <v>893</v>
      </c>
      <c r="C453" s="95" t="s">
        <v>675</v>
      </c>
      <c r="D453" s="131">
        <v>886</v>
      </c>
      <c r="E453" s="131">
        <v>1423</v>
      </c>
      <c r="F453" s="321">
        <f t="shared" si="22"/>
        <v>60.609480812641095</v>
      </c>
      <c r="G453" s="100"/>
      <c r="H453" s="262"/>
    </row>
    <row r="454" spans="1:8" ht="15.75">
      <c r="A454" s="169"/>
      <c r="B454" s="213" t="s">
        <v>358</v>
      </c>
      <c r="C454" s="230"/>
      <c r="D454" s="162"/>
      <c r="E454" s="164"/>
      <c r="F454" s="321"/>
      <c r="G454" s="325"/>
      <c r="H454" s="68"/>
    </row>
    <row r="455" spans="1:8" ht="15.75">
      <c r="A455" s="209"/>
      <c r="B455" s="214" t="s">
        <v>359</v>
      </c>
      <c r="C455" s="95" t="s">
        <v>675</v>
      </c>
      <c r="D455" s="167">
        <v>400</v>
      </c>
      <c r="E455" s="190">
        <v>620</v>
      </c>
      <c r="F455" s="322">
        <f t="shared" si="22"/>
        <v>55</v>
      </c>
      <c r="G455" s="326"/>
      <c r="H455" s="258"/>
    </row>
    <row r="456" spans="1:8" ht="15.75">
      <c r="A456" s="88"/>
      <c r="B456" s="203" t="s">
        <v>895</v>
      </c>
      <c r="C456" s="95" t="s">
        <v>675</v>
      </c>
      <c r="D456" s="131">
        <v>730</v>
      </c>
      <c r="E456" s="131">
        <v>1228</v>
      </c>
      <c r="F456" s="322">
        <f t="shared" si="22"/>
        <v>68.21917808219177</v>
      </c>
      <c r="G456" s="100"/>
      <c r="H456" s="262"/>
    </row>
    <row r="457" spans="1:6" ht="15.75">
      <c r="A457" s="199">
        <v>3</v>
      </c>
      <c r="B457" s="168" t="s">
        <v>325</v>
      </c>
      <c r="C457" s="99"/>
      <c r="D457" s="172"/>
      <c r="E457" s="172"/>
      <c r="F457" s="173"/>
    </row>
    <row r="458" spans="1:8" ht="15.75">
      <c r="A458" s="88"/>
      <c r="B458" s="203" t="s">
        <v>897</v>
      </c>
      <c r="C458" s="95" t="s">
        <v>675</v>
      </c>
      <c r="D458" s="131">
        <v>500</v>
      </c>
      <c r="E458" s="131">
        <v>903</v>
      </c>
      <c r="F458" s="141">
        <f aca="true" t="shared" si="23" ref="F458:F472">(E458/D458)*100-100</f>
        <v>80.6</v>
      </c>
      <c r="G458" s="100"/>
      <c r="H458" s="262"/>
    </row>
    <row r="459" spans="1:8" ht="15.75">
      <c r="A459" s="207"/>
      <c r="B459" s="136" t="s">
        <v>898</v>
      </c>
      <c r="C459" s="95" t="s">
        <v>675</v>
      </c>
      <c r="D459" s="153">
        <v>594</v>
      </c>
      <c r="E459" s="153">
        <v>1092</v>
      </c>
      <c r="F459" s="141">
        <f t="shared" si="23"/>
        <v>83.83838383838383</v>
      </c>
      <c r="G459" s="100"/>
      <c r="H459" s="262"/>
    </row>
    <row r="460" spans="1:8" ht="15.75">
      <c r="A460" s="88"/>
      <c r="B460" s="203" t="s">
        <v>899</v>
      </c>
      <c r="C460" s="95" t="s">
        <v>675</v>
      </c>
      <c r="D460" s="131">
        <v>719</v>
      </c>
      <c r="E460" s="131">
        <v>1178</v>
      </c>
      <c r="F460" s="141">
        <f t="shared" si="23"/>
        <v>63.838664812239244</v>
      </c>
      <c r="G460" s="100"/>
      <c r="H460" s="262"/>
    </row>
    <row r="461" spans="1:8" ht="15.75">
      <c r="A461" s="207"/>
      <c r="B461" s="136" t="s">
        <v>900</v>
      </c>
      <c r="C461" s="95" t="s">
        <v>675</v>
      </c>
      <c r="D461" s="153">
        <v>762</v>
      </c>
      <c r="E461" s="153">
        <v>1249</v>
      </c>
      <c r="F461" s="141">
        <f t="shared" si="23"/>
        <v>63.910761154855635</v>
      </c>
      <c r="G461" s="100"/>
      <c r="H461" s="262"/>
    </row>
    <row r="462" spans="1:8" ht="15.75">
      <c r="A462" s="88"/>
      <c r="B462" s="203" t="s">
        <v>901</v>
      </c>
      <c r="C462" s="95" t="s">
        <v>675</v>
      </c>
      <c r="D462" s="131">
        <v>798</v>
      </c>
      <c r="E462" s="131">
        <v>1318</v>
      </c>
      <c r="F462" s="141">
        <f t="shared" si="23"/>
        <v>65.16290726817041</v>
      </c>
      <c r="G462" s="100"/>
      <c r="H462" s="262"/>
    </row>
    <row r="463" spans="1:8" ht="15.75">
      <c r="A463" s="207"/>
      <c r="B463" s="136" t="s">
        <v>902</v>
      </c>
      <c r="C463" s="95" t="s">
        <v>675</v>
      </c>
      <c r="D463" s="153">
        <v>829</v>
      </c>
      <c r="E463" s="153">
        <v>1367</v>
      </c>
      <c r="F463" s="141">
        <f t="shared" si="23"/>
        <v>64.89746682750302</v>
      </c>
      <c r="G463" s="100"/>
      <c r="H463" s="262"/>
    </row>
    <row r="464" spans="1:8" ht="15.75">
      <c r="A464" s="88"/>
      <c r="B464" s="203" t="s">
        <v>903</v>
      </c>
      <c r="C464" s="95" t="s">
        <v>675</v>
      </c>
      <c r="D464" s="131">
        <v>717</v>
      </c>
      <c r="E464" s="131">
        <v>1171</v>
      </c>
      <c r="F464" s="141">
        <f t="shared" si="23"/>
        <v>63.31938633193863</v>
      </c>
      <c r="G464" s="100"/>
      <c r="H464" s="262"/>
    </row>
    <row r="465" spans="1:8" ht="15.75">
      <c r="A465" s="207"/>
      <c r="B465" s="136" t="s">
        <v>904</v>
      </c>
      <c r="C465" s="95" t="s">
        <v>675</v>
      </c>
      <c r="D465" s="153">
        <v>782</v>
      </c>
      <c r="E465" s="153">
        <v>1283</v>
      </c>
      <c r="F465" s="321">
        <f t="shared" si="23"/>
        <v>64.06649616368287</v>
      </c>
      <c r="G465" s="100"/>
      <c r="H465" s="262"/>
    </row>
    <row r="466" spans="1:8" ht="15.75">
      <c r="A466" s="169"/>
      <c r="B466" s="213" t="s">
        <v>360</v>
      </c>
      <c r="C466" s="95" t="s">
        <v>675</v>
      </c>
      <c r="D466" s="162"/>
      <c r="E466" s="164"/>
      <c r="F466" s="162"/>
      <c r="G466" s="325"/>
      <c r="H466" s="68"/>
    </row>
    <row r="467" spans="1:8" ht="15.75">
      <c r="A467" s="209"/>
      <c r="B467" s="214" t="s">
        <v>361</v>
      </c>
      <c r="C467" s="95" t="s">
        <v>675</v>
      </c>
      <c r="D467" s="167">
        <v>113</v>
      </c>
      <c r="E467" s="190">
        <v>191</v>
      </c>
      <c r="F467" s="322">
        <f t="shared" si="23"/>
        <v>69.02654867256638</v>
      </c>
      <c r="G467" s="326"/>
      <c r="H467" s="258"/>
    </row>
    <row r="468" spans="1:8" ht="15.75">
      <c r="A468" s="88"/>
      <c r="B468" s="203" t="s">
        <v>906</v>
      </c>
      <c r="C468" s="95" t="s">
        <v>675</v>
      </c>
      <c r="D468" s="131">
        <v>190</v>
      </c>
      <c r="E468" s="131">
        <v>309</v>
      </c>
      <c r="F468" s="324">
        <f t="shared" si="23"/>
        <v>62.63157894736841</v>
      </c>
      <c r="G468" s="100"/>
      <c r="H468" s="262"/>
    </row>
    <row r="469" spans="1:8" ht="15.75">
      <c r="A469" s="169"/>
      <c r="B469" s="213" t="s">
        <v>362</v>
      </c>
      <c r="C469" s="230"/>
      <c r="D469" s="162"/>
      <c r="E469" s="164"/>
      <c r="F469" s="321"/>
      <c r="G469" s="325"/>
      <c r="H469" s="68"/>
    </row>
    <row r="470" spans="1:8" ht="15.75">
      <c r="A470" s="209"/>
      <c r="B470" s="214" t="s">
        <v>363</v>
      </c>
      <c r="C470" s="209" t="s">
        <v>675</v>
      </c>
      <c r="D470" s="167">
        <v>67</v>
      </c>
      <c r="E470" s="190">
        <v>123</v>
      </c>
      <c r="F470" s="322">
        <f t="shared" si="23"/>
        <v>83.58208955223881</v>
      </c>
      <c r="G470" s="326"/>
      <c r="H470" s="258"/>
    </row>
    <row r="471" spans="1:8" ht="15.75">
      <c r="A471" s="207"/>
      <c r="B471" s="136"/>
      <c r="C471" s="230"/>
      <c r="D471" s="153"/>
      <c r="E471" s="153"/>
      <c r="F471" s="322"/>
      <c r="G471" s="100"/>
      <c r="H471" s="262"/>
    </row>
    <row r="472" spans="1:8" ht="15.75">
      <c r="A472" s="199">
        <v>4</v>
      </c>
      <c r="B472" s="189" t="s">
        <v>364</v>
      </c>
      <c r="C472" s="102" t="s">
        <v>481</v>
      </c>
      <c r="D472" s="131">
        <v>145</v>
      </c>
      <c r="E472" s="131">
        <v>182</v>
      </c>
      <c r="F472" s="141">
        <f t="shared" si="23"/>
        <v>25.51724137931035</v>
      </c>
      <c r="G472" s="100"/>
      <c r="H472" s="262"/>
    </row>
    <row r="473" spans="1:6" ht="15.75">
      <c r="A473" s="159"/>
      <c r="B473" s="136"/>
      <c r="C473" s="136"/>
      <c r="D473" s="159"/>
      <c r="E473" s="159"/>
      <c r="F473" s="159"/>
    </row>
    <row r="474" spans="1:6" ht="15.75">
      <c r="A474" s="178" t="s">
        <v>464</v>
      </c>
      <c r="B474" s="215" t="s">
        <v>365</v>
      </c>
      <c r="C474" s="216"/>
      <c r="D474" s="172"/>
      <c r="E474" s="172"/>
      <c r="F474" s="173"/>
    </row>
    <row r="475" spans="1:8" ht="15.75">
      <c r="A475" s="136">
        <v>1</v>
      </c>
      <c r="B475" s="80" t="s">
        <v>949</v>
      </c>
      <c r="C475" s="106" t="s">
        <v>677</v>
      </c>
      <c r="D475" s="217">
        <v>48</v>
      </c>
      <c r="E475" s="217">
        <v>48</v>
      </c>
      <c r="F475" s="141">
        <f aca="true" t="shared" si="24" ref="F475:F499">(E475/D475)*100-100</f>
        <v>0</v>
      </c>
      <c r="G475" s="100"/>
      <c r="H475" s="262"/>
    </row>
    <row r="476" spans="1:8" ht="15.75">
      <c r="A476" s="136">
        <f>A475+1</f>
        <v>2</v>
      </c>
      <c r="B476" s="152" t="s">
        <v>950</v>
      </c>
      <c r="C476" s="106" t="s">
        <v>677</v>
      </c>
      <c r="D476" s="218">
        <v>48</v>
      </c>
      <c r="E476" s="218">
        <v>48</v>
      </c>
      <c r="F476" s="141">
        <f t="shared" si="24"/>
        <v>0</v>
      </c>
      <c r="G476" s="100"/>
      <c r="H476" s="262"/>
    </row>
    <row r="477" spans="1:8" ht="15.75">
      <c r="A477" s="136">
        <f aca="true" t="shared" si="25" ref="A477:A499">A476+1</f>
        <v>3</v>
      </c>
      <c r="B477" s="80" t="s">
        <v>951</v>
      </c>
      <c r="C477" s="106" t="s">
        <v>677</v>
      </c>
      <c r="D477" s="217">
        <v>48</v>
      </c>
      <c r="E477" s="217">
        <v>48</v>
      </c>
      <c r="F477" s="141">
        <f t="shared" si="24"/>
        <v>0</v>
      </c>
      <c r="G477" s="100"/>
      <c r="H477" s="262"/>
    </row>
    <row r="478" spans="1:8" ht="15.75">
      <c r="A478" s="136">
        <f t="shared" si="25"/>
        <v>4</v>
      </c>
      <c r="B478" s="152" t="s">
        <v>0</v>
      </c>
      <c r="C478" s="106" t="s">
        <v>677</v>
      </c>
      <c r="D478" s="218">
        <v>72</v>
      </c>
      <c r="E478" s="218">
        <v>72</v>
      </c>
      <c r="F478" s="141">
        <f t="shared" si="24"/>
        <v>0</v>
      </c>
      <c r="G478" s="100"/>
      <c r="H478" s="262"/>
    </row>
    <row r="479" spans="1:8" ht="15.75">
      <c r="A479" s="136">
        <f t="shared" si="25"/>
        <v>5</v>
      </c>
      <c r="B479" s="80" t="s">
        <v>1</v>
      </c>
      <c r="C479" s="106" t="s">
        <v>677</v>
      </c>
      <c r="D479" s="217">
        <v>72</v>
      </c>
      <c r="E479" s="217">
        <v>72</v>
      </c>
      <c r="F479" s="141">
        <f t="shared" si="24"/>
        <v>0</v>
      </c>
      <c r="G479" s="100"/>
      <c r="H479" s="262"/>
    </row>
    <row r="480" spans="1:8" ht="15.75">
      <c r="A480" s="136">
        <f t="shared" si="25"/>
        <v>6</v>
      </c>
      <c r="B480" s="152" t="s">
        <v>2</v>
      </c>
      <c r="C480" s="106" t="s">
        <v>677</v>
      </c>
      <c r="D480" s="218">
        <v>96</v>
      </c>
      <c r="E480" s="218">
        <v>96</v>
      </c>
      <c r="F480" s="141">
        <f t="shared" si="24"/>
        <v>0</v>
      </c>
      <c r="G480" s="100"/>
      <c r="H480" s="262"/>
    </row>
    <row r="481" spans="1:8" ht="15.75">
      <c r="A481" s="136">
        <f t="shared" si="25"/>
        <v>7</v>
      </c>
      <c r="B481" s="80" t="s">
        <v>3</v>
      </c>
      <c r="C481" s="106" t="s">
        <v>677</v>
      </c>
      <c r="D481" s="217">
        <v>48</v>
      </c>
      <c r="E481" s="217">
        <v>48</v>
      </c>
      <c r="F481" s="141">
        <f t="shared" si="24"/>
        <v>0</v>
      </c>
      <c r="G481" s="100"/>
      <c r="H481" s="262"/>
    </row>
    <row r="482" spans="1:8" ht="15.75">
      <c r="A482" s="136">
        <f t="shared" si="25"/>
        <v>8</v>
      </c>
      <c r="B482" s="152" t="s">
        <v>4</v>
      </c>
      <c r="C482" s="106" t="s">
        <v>677</v>
      </c>
      <c r="D482" s="218">
        <v>48</v>
      </c>
      <c r="E482" s="218">
        <v>48</v>
      </c>
      <c r="F482" s="141">
        <f t="shared" si="24"/>
        <v>0</v>
      </c>
      <c r="G482" s="100"/>
      <c r="H482" s="262"/>
    </row>
    <row r="483" spans="1:8" ht="15.75">
      <c r="A483" s="136">
        <f t="shared" si="25"/>
        <v>9</v>
      </c>
      <c r="B483" s="80" t="s">
        <v>7</v>
      </c>
      <c r="C483" s="106" t="s">
        <v>677</v>
      </c>
      <c r="D483" s="217">
        <v>48</v>
      </c>
      <c r="E483" s="217">
        <v>48</v>
      </c>
      <c r="F483" s="141">
        <f t="shared" si="24"/>
        <v>0</v>
      </c>
      <c r="G483" s="100"/>
      <c r="H483" s="262"/>
    </row>
    <row r="484" spans="1:8" ht="15.75">
      <c r="A484" s="136">
        <f t="shared" si="25"/>
        <v>10</v>
      </c>
      <c r="B484" s="152" t="s">
        <v>8</v>
      </c>
      <c r="C484" s="106" t="s">
        <v>677</v>
      </c>
      <c r="D484" s="218">
        <v>120</v>
      </c>
      <c r="E484" s="218">
        <v>120</v>
      </c>
      <c r="F484" s="141">
        <f t="shared" si="24"/>
        <v>0</v>
      </c>
      <c r="G484" s="100"/>
      <c r="H484" s="262"/>
    </row>
    <row r="485" spans="1:8" ht="15.75">
      <c r="A485" s="136">
        <f t="shared" si="25"/>
        <v>11</v>
      </c>
      <c r="B485" s="80" t="s">
        <v>9</v>
      </c>
      <c r="C485" s="106" t="s">
        <v>677</v>
      </c>
      <c r="D485" s="217">
        <v>72</v>
      </c>
      <c r="E485" s="217">
        <v>72</v>
      </c>
      <c r="F485" s="141">
        <f t="shared" si="24"/>
        <v>0</v>
      </c>
      <c r="G485" s="100"/>
      <c r="H485" s="262"/>
    </row>
    <row r="486" spans="1:8" ht="15.75">
      <c r="A486" s="136">
        <f t="shared" si="25"/>
        <v>12</v>
      </c>
      <c r="B486" s="152" t="s">
        <v>366</v>
      </c>
      <c r="C486" s="106" t="s">
        <v>677</v>
      </c>
      <c r="D486" s="218">
        <v>48</v>
      </c>
      <c r="E486" s="218">
        <v>48</v>
      </c>
      <c r="F486" s="141">
        <f t="shared" si="24"/>
        <v>0</v>
      </c>
      <c r="G486" s="100"/>
      <c r="H486" s="262"/>
    </row>
    <row r="487" spans="1:8" ht="15.75">
      <c r="A487" s="136">
        <f t="shared" si="25"/>
        <v>13</v>
      </c>
      <c r="B487" s="80" t="s">
        <v>367</v>
      </c>
      <c r="C487" s="106" t="s">
        <v>677</v>
      </c>
      <c r="D487" s="217">
        <v>48</v>
      </c>
      <c r="E487" s="217">
        <v>48</v>
      </c>
      <c r="F487" s="141">
        <f t="shared" si="24"/>
        <v>0</v>
      </c>
      <c r="G487" s="100"/>
      <c r="H487" s="262"/>
    </row>
    <row r="488" spans="1:8" ht="15.75">
      <c r="A488" s="136">
        <f t="shared" si="25"/>
        <v>14</v>
      </c>
      <c r="B488" s="152" t="s">
        <v>12</v>
      </c>
      <c r="C488" s="106" t="s">
        <v>677</v>
      </c>
      <c r="D488" s="218">
        <v>96</v>
      </c>
      <c r="E488" s="218">
        <v>96</v>
      </c>
      <c r="F488" s="141">
        <f t="shared" si="24"/>
        <v>0</v>
      </c>
      <c r="G488" s="100"/>
      <c r="H488" s="262"/>
    </row>
    <row r="489" spans="1:8" ht="15.75">
      <c r="A489" s="136">
        <f t="shared" si="25"/>
        <v>15</v>
      </c>
      <c r="B489" s="80" t="s">
        <v>13</v>
      </c>
      <c r="C489" s="106" t="s">
        <v>677</v>
      </c>
      <c r="D489" s="217">
        <v>96</v>
      </c>
      <c r="E489" s="217">
        <v>96</v>
      </c>
      <c r="F489" s="321">
        <f t="shared" si="24"/>
        <v>0</v>
      </c>
      <c r="G489" s="100"/>
      <c r="H489" s="262"/>
    </row>
    <row r="490" spans="1:8" ht="15.75">
      <c r="A490" s="136">
        <f t="shared" si="25"/>
        <v>16</v>
      </c>
      <c r="B490" s="152" t="s">
        <v>368</v>
      </c>
      <c r="C490" s="186"/>
      <c r="D490" s="218"/>
      <c r="E490" s="218"/>
      <c r="F490" s="321"/>
      <c r="G490" s="325"/>
      <c r="H490" s="68"/>
    </row>
    <row r="491" spans="1:8" ht="15.75">
      <c r="A491" s="193"/>
      <c r="B491" s="152" t="s">
        <v>369</v>
      </c>
      <c r="C491" s="291" t="s">
        <v>677</v>
      </c>
      <c r="D491" s="218">
        <v>144</v>
      </c>
      <c r="E491" s="218">
        <v>144</v>
      </c>
      <c r="F491" s="322">
        <f t="shared" si="24"/>
        <v>0</v>
      </c>
      <c r="G491" s="326"/>
      <c r="H491" s="258"/>
    </row>
    <row r="492" spans="1:8" ht="15.75">
      <c r="A492" s="136">
        <v>17</v>
      </c>
      <c r="B492" s="80" t="s">
        <v>15</v>
      </c>
      <c r="C492" s="106" t="s">
        <v>677</v>
      </c>
      <c r="D492" s="217">
        <v>120</v>
      </c>
      <c r="E492" s="217">
        <v>120</v>
      </c>
      <c r="F492" s="322">
        <f t="shared" si="24"/>
        <v>0</v>
      </c>
      <c r="G492" s="100"/>
      <c r="H492" s="262"/>
    </row>
    <row r="493" spans="1:8" ht="15.75">
      <c r="A493" s="136">
        <f t="shared" si="25"/>
        <v>18</v>
      </c>
      <c r="B493" s="152" t="s">
        <v>17</v>
      </c>
      <c r="C493" s="106" t="s">
        <v>677</v>
      </c>
      <c r="D493" s="218">
        <v>72</v>
      </c>
      <c r="E493" s="218">
        <v>72</v>
      </c>
      <c r="F493" s="141">
        <f t="shared" si="24"/>
        <v>0</v>
      </c>
      <c r="G493" s="100"/>
      <c r="H493" s="262"/>
    </row>
    <row r="494" spans="1:8" ht="15.75">
      <c r="A494" s="136">
        <f t="shared" si="25"/>
        <v>19</v>
      </c>
      <c r="B494" s="80" t="s">
        <v>370</v>
      </c>
      <c r="C494" s="106" t="s">
        <v>677</v>
      </c>
      <c r="D494" s="217">
        <v>96</v>
      </c>
      <c r="E494" s="217">
        <v>96</v>
      </c>
      <c r="F494" s="141">
        <f t="shared" si="24"/>
        <v>0</v>
      </c>
      <c r="G494" s="100"/>
      <c r="H494" s="262"/>
    </row>
    <row r="495" spans="1:8" ht="15.75">
      <c r="A495" s="136">
        <f t="shared" si="25"/>
        <v>20</v>
      </c>
      <c r="B495" s="152" t="s">
        <v>19</v>
      </c>
      <c r="C495" s="106" t="s">
        <v>677</v>
      </c>
      <c r="D495" s="218">
        <v>48</v>
      </c>
      <c r="E495" s="218">
        <v>48</v>
      </c>
      <c r="F495" s="141">
        <f t="shared" si="24"/>
        <v>0</v>
      </c>
      <c r="G495" s="100"/>
      <c r="H495" s="262"/>
    </row>
    <row r="496" spans="1:8" ht="15.75">
      <c r="A496" s="136">
        <f t="shared" si="25"/>
        <v>21</v>
      </c>
      <c r="B496" s="80" t="s">
        <v>20</v>
      </c>
      <c r="C496" s="106" t="s">
        <v>677</v>
      </c>
      <c r="D496" s="217">
        <v>48</v>
      </c>
      <c r="E496" s="217">
        <v>48</v>
      </c>
      <c r="F496" s="141">
        <f t="shared" si="24"/>
        <v>0</v>
      </c>
      <c r="G496" s="100"/>
      <c r="H496" s="262"/>
    </row>
    <row r="497" spans="1:8" ht="15.75">
      <c r="A497" s="136">
        <f t="shared" si="25"/>
        <v>22</v>
      </c>
      <c r="B497" s="152" t="s">
        <v>21</v>
      </c>
      <c r="C497" s="106" t="s">
        <v>677</v>
      </c>
      <c r="D497" s="218">
        <v>48</v>
      </c>
      <c r="E497" s="218">
        <v>48</v>
      </c>
      <c r="F497" s="141">
        <f t="shared" si="24"/>
        <v>0</v>
      </c>
      <c r="G497" s="100"/>
      <c r="H497" s="262"/>
    </row>
    <row r="498" spans="1:8" ht="15.75">
      <c r="A498" s="136">
        <f t="shared" si="25"/>
        <v>23</v>
      </c>
      <c r="B498" s="80" t="s">
        <v>22</v>
      </c>
      <c r="C498" s="106" t="s">
        <v>677</v>
      </c>
      <c r="D498" s="217">
        <v>48</v>
      </c>
      <c r="E498" s="217">
        <v>48</v>
      </c>
      <c r="F498" s="141">
        <f t="shared" si="24"/>
        <v>0</v>
      </c>
      <c r="G498" s="100"/>
      <c r="H498" s="262"/>
    </row>
    <row r="499" spans="1:8" ht="15.75">
      <c r="A499" s="136">
        <f t="shared" si="25"/>
        <v>24</v>
      </c>
      <c r="B499" s="80" t="s">
        <v>371</v>
      </c>
      <c r="C499" s="106" t="s">
        <v>677</v>
      </c>
      <c r="D499" s="131">
        <v>48</v>
      </c>
      <c r="E499" s="131">
        <v>48</v>
      </c>
      <c r="F499" s="141">
        <f t="shared" si="24"/>
        <v>0</v>
      </c>
      <c r="G499" s="100"/>
      <c r="H499" s="262"/>
    </row>
    <row r="500" spans="1:8" ht="15">
      <c r="A500"/>
      <c r="B500"/>
      <c r="C500"/>
      <c r="D500"/>
      <c r="E500"/>
      <c r="F500"/>
      <c r="G500" s="328"/>
      <c r="H500" s="328"/>
    </row>
    <row r="501" spans="1:6" ht="15.75">
      <c r="A501" s="178" t="s">
        <v>465</v>
      </c>
      <c r="B501" s="219" t="s">
        <v>372</v>
      </c>
      <c r="C501" s="220"/>
      <c r="D501" s="221"/>
      <c r="E501" s="221"/>
      <c r="F501" s="222"/>
    </row>
    <row r="502" spans="1:6" ht="15.75">
      <c r="A502" s="223"/>
      <c r="B502" s="224" t="s">
        <v>373</v>
      </c>
      <c r="C502" s="225"/>
      <c r="D502" s="226"/>
      <c r="E502" s="226"/>
      <c r="F502" s="227"/>
    </row>
    <row r="503" spans="1:8" ht="15.75">
      <c r="A503" s="228">
        <v>1</v>
      </c>
      <c r="B503" s="175" t="s">
        <v>374</v>
      </c>
      <c r="C503" s="106" t="s">
        <v>677</v>
      </c>
      <c r="D503" s="190">
        <v>225</v>
      </c>
      <c r="E503" s="190">
        <v>225</v>
      </c>
      <c r="F503" s="141">
        <f aca="true" t="shared" si="26" ref="F503:F512">(E503/D503)*100-100</f>
        <v>0</v>
      </c>
      <c r="G503" s="100"/>
      <c r="H503" s="262"/>
    </row>
    <row r="504" spans="1:8" ht="15.75">
      <c r="A504" s="130">
        <f>A503+1</f>
        <v>2</v>
      </c>
      <c r="B504" s="80" t="s">
        <v>375</v>
      </c>
      <c r="C504" s="106" t="s">
        <v>677</v>
      </c>
      <c r="D504" s="217">
        <v>300</v>
      </c>
      <c r="E504" s="217">
        <v>300</v>
      </c>
      <c r="F504" s="141">
        <f t="shared" si="26"/>
        <v>0</v>
      </c>
      <c r="G504" s="100"/>
      <c r="H504" s="262"/>
    </row>
    <row r="505" spans="1:8" ht="15.75">
      <c r="A505" s="130">
        <f>A504+1</f>
        <v>3</v>
      </c>
      <c r="B505" s="80" t="s">
        <v>376</v>
      </c>
      <c r="C505" s="106" t="s">
        <v>677</v>
      </c>
      <c r="D505" s="217">
        <v>225</v>
      </c>
      <c r="E505" s="217">
        <v>225</v>
      </c>
      <c r="F505" s="141">
        <f t="shared" si="26"/>
        <v>0</v>
      </c>
      <c r="G505" s="100"/>
      <c r="H505" s="262"/>
    </row>
    <row r="506" spans="1:8" ht="15.75">
      <c r="A506" s="130">
        <f>A505+1</f>
        <v>4</v>
      </c>
      <c r="B506" s="80" t="s">
        <v>377</v>
      </c>
      <c r="C506" s="106" t="s">
        <v>677</v>
      </c>
      <c r="D506" s="217">
        <v>195</v>
      </c>
      <c r="E506" s="217">
        <v>195</v>
      </c>
      <c r="F506" s="141">
        <f t="shared" si="26"/>
        <v>0</v>
      </c>
      <c r="G506" s="100"/>
      <c r="H506" s="262"/>
    </row>
    <row r="507" spans="1:8" ht="15.75">
      <c r="A507" s="130">
        <f>A506+1</f>
        <v>5</v>
      </c>
      <c r="B507" s="80" t="s">
        <v>378</v>
      </c>
      <c r="C507" s="106" t="s">
        <v>677</v>
      </c>
      <c r="D507" s="217">
        <v>300</v>
      </c>
      <c r="E507" s="217">
        <v>300</v>
      </c>
      <c r="F507" s="321">
        <f t="shared" si="26"/>
        <v>0</v>
      </c>
      <c r="G507" s="325"/>
      <c r="H507" s="68"/>
    </row>
    <row r="508" spans="1:8" ht="15.75">
      <c r="A508" s="130">
        <f>A507+1</f>
        <v>6</v>
      </c>
      <c r="B508" s="230" t="s">
        <v>379</v>
      </c>
      <c r="C508" s="230"/>
      <c r="D508" s="232"/>
      <c r="E508" s="239"/>
      <c r="F508" s="164"/>
      <c r="G508" s="325"/>
      <c r="H508" s="68"/>
    </row>
    <row r="509" spans="1:8" ht="15.75">
      <c r="A509" s="233"/>
      <c r="B509" s="175" t="s">
        <v>82</v>
      </c>
      <c r="C509" s="209" t="s">
        <v>677</v>
      </c>
      <c r="D509" s="165">
        <v>300</v>
      </c>
      <c r="E509" s="166">
        <v>300</v>
      </c>
      <c r="F509" s="329">
        <f t="shared" si="26"/>
        <v>0</v>
      </c>
      <c r="G509" s="326"/>
      <c r="H509" s="258"/>
    </row>
    <row r="510" spans="1:8" ht="15.75">
      <c r="A510" s="193">
        <v>7</v>
      </c>
      <c r="B510" s="152" t="s">
        <v>380</v>
      </c>
      <c r="C510" s="106" t="s">
        <v>677</v>
      </c>
      <c r="D510" s="218">
        <v>225</v>
      </c>
      <c r="E510" s="218">
        <v>225</v>
      </c>
      <c r="F510" s="322">
        <f t="shared" si="26"/>
        <v>0</v>
      </c>
      <c r="G510" s="326"/>
      <c r="H510" s="258"/>
    </row>
    <row r="511" spans="1:8" ht="15.75">
      <c r="A511" s="130">
        <f>A510+1</f>
        <v>8</v>
      </c>
      <c r="B511" s="80" t="s">
        <v>381</v>
      </c>
      <c r="C511" s="106" t="s">
        <v>677</v>
      </c>
      <c r="D511" s="131">
        <v>225</v>
      </c>
      <c r="E511" s="131">
        <v>225</v>
      </c>
      <c r="F511" s="141">
        <f t="shared" si="26"/>
        <v>0</v>
      </c>
      <c r="G511" s="100"/>
      <c r="H511" s="262"/>
    </row>
    <row r="512" spans="1:8" ht="15.75">
      <c r="A512" s="130">
        <f>A511+1</f>
        <v>9</v>
      </c>
      <c r="B512" s="80" t="s">
        <v>382</v>
      </c>
      <c r="C512" s="106" t="s">
        <v>677</v>
      </c>
      <c r="D512" s="217">
        <v>225</v>
      </c>
      <c r="E512" s="217">
        <v>225</v>
      </c>
      <c r="F512" s="321">
        <f t="shared" si="26"/>
        <v>0</v>
      </c>
      <c r="G512" s="100"/>
      <c r="H512" s="262"/>
    </row>
    <row r="513" spans="1:8" ht="15.75">
      <c r="A513" s="130">
        <f>A512+1</f>
        <v>10</v>
      </c>
      <c r="B513" s="230" t="s">
        <v>383</v>
      </c>
      <c r="C513" s="231"/>
      <c r="D513" s="232"/>
      <c r="E513" s="239"/>
      <c r="F513" s="162"/>
      <c r="G513" s="325"/>
      <c r="H513" s="68"/>
    </row>
    <row r="514" spans="1:8" ht="15.75">
      <c r="A514" s="194"/>
      <c r="B514" s="152" t="s">
        <v>384</v>
      </c>
      <c r="C514" s="234"/>
      <c r="D514" s="235"/>
      <c r="E514" s="156"/>
      <c r="F514" s="153"/>
      <c r="G514" s="327"/>
      <c r="H514" s="255"/>
    </row>
    <row r="515" spans="1:8" ht="15.75">
      <c r="A515" s="194"/>
      <c r="B515" s="236" t="s">
        <v>385</v>
      </c>
      <c r="C515" s="237"/>
      <c r="D515" s="235"/>
      <c r="E515" s="156"/>
      <c r="F515" s="153"/>
      <c r="G515" s="327"/>
      <c r="H515" s="255"/>
    </row>
    <row r="516" spans="1:8" ht="15.75">
      <c r="A516" s="233"/>
      <c r="B516" s="228" t="s">
        <v>386</v>
      </c>
      <c r="C516" s="209" t="s">
        <v>677</v>
      </c>
      <c r="D516" s="165">
        <v>495</v>
      </c>
      <c r="E516" s="166">
        <v>495</v>
      </c>
      <c r="F516" s="324">
        <f>(E516/D516)*100-100</f>
        <v>0</v>
      </c>
      <c r="G516" s="326"/>
      <c r="H516" s="258"/>
    </row>
    <row r="517" spans="1:8" ht="15.75">
      <c r="A517" s="193">
        <v>11</v>
      </c>
      <c r="B517" s="152" t="s">
        <v>383</v>
      </c>
      <c r="C517" s="152"/>
      <c r="D517" s="153"/>
      <c r="E517" s="218"/>
      <c r="F517" s="162"/>
      <c r="G517" s="325"/>
      <c r="H517" s="68"/>
    </row>
    <row r="518" spans="1:8" ht="15.75">
      <c r="A518" s="193"/>
      <c r="B518" s="152" t="s">
        <v>384</v>
      </c>
      <c r="C518" s="152"/>
      <c r="D518" s="238"/>
      <c r="E518" s="323"/>
      <c r="F518" s="238"/>
      <c r="G518" s="327"/>
      <c r="H518" s="255"/>
    </row>
    <row r="519" spans="1:8" ht="15">
      <c r="A519" s="193"/>
      <c r="B519" s="193" t="s">
        <v>385</v>
      </c>
      <c r="C519" s="193"/>
      <c r="D519" s="193"/>
      <c r="E519" s="194"/>
      <c r="F519" s="193"/>
      <c r="G519" s="327"/>
      <c r="H519" s="255"/>
    </row>
    <row r="520" spans="1:8" ht="15">
      <c r="A520" s="193"/>
      <c r="B520" s="193" t="s">
        <v>387</v>
      </c>
      <c r="C520" s="193"/>
      <c r="D520" s="193"/>
      <c r="E520" s="194"/>
      <c r="F520" s="193"/>
      <c r="G520" s="327"/>
      <c r="H520" s="255"/>
    </row>
    <row r="521" spans="1:8" ht="15">
      <c r="A521" s="193"/>
      <c r="B521" s="193" t="s">
        <v>388</v>
      </c>
      <c r="C521" s="193"/>
      <c r="D521" s="193"/>
      <c r="E521" s="194"/>
      <c r="F521" s="193"/>
      <c r="G521" s="326"/>
      <c r="H521" s="258"/>
    </row>
    <row r="522" spans="1:6" ht="15.75">
      <c r="A522" s="193"/>
      <c r="B522" s="195" t="s">
        <v>389</v>
      </c>
      <c r="C522" s="209" t="s">
        <v>677</v>
      </c>
      <c r="D522" s="167">
        <v>720</v>
      </c>
      <c r="E522" s="190">
        <v>720</v>
      </c>
      <c r="F522" s="322">
        <f>(E522/D522)*100-100</f>
        <v>0</v>
      </c>
    </row>
    <row r="523" spans="1:8" ht="15.75">
      <c r="A523" s="130">
        <v>12</v>
      </c>
      <c r="B523" s="177" t="s">
        <v>456</v>
      </c>
      <c r="C523" s="106" t="s">
        <v>677</v>
      </c>
      <c r="D523" s="131">
        <v>375</v>
      </c>
      <c r="E523" s="131">
        <v>375</v>
      </c>
      <c r="F523" s="322">
        <f>(E523/D523)*100-100</f>
        <v>0</v>
      </c>
      <c r="G523" s="100"/>
      <c r="H523" s="262"/>
    </row>
    <row r="524" spans="1:8" ht="15.75">
      <c r="A524" s="229"/>
      <c r="B524" s="163"/>
      <c r="C524" s="163"/>
      <c r="D524" s="239"/>
      <c r="E524" s="239"/>
      <c r="F524" s="239"/>
      <c r="G524" s="256"/>
      <c r="H524" s="256"/>
    </row>
    <row r="525" spans="1:6" ht="15.75">
      <c r="A525" s="178" t="s">
        <v>466</v>
      </c>
      <c r="B525" s="179" t="s">
        <v>457</v>
      </c>
      <c r="C525" s="180"/>
      <c r="D525" s="172"/>
      <c r="E525" s="172"/>
      <c r="F525" s="173"/>
    </row>
    <row r="526" spans="1:8" ht="15.75">
      <c r="A526" s="240">
        <v>1</v>
      </c>
      <c r="B526" s="80" t="s">
        <v>458</v>
      </c>
      <c r="C526" s="80" t="s">
        <v>555</v>
      </c>
      <c r="D526" s="131">
        <v>660</v>
      </c>
      <c r="E526" s="131">
        <v>660</v>
      </c>
      <c r="F526" s="141">
        <f>(E526/D526)*100-100</f>
        <v>0</v>
      </c>
      <c r="G526" s="100"/>
      <c r="H526" s="262"/>
    </row>
    <row r="528" spans="1:8" ht="15.75" customHeight="1">
      <c r="A528" s="484" t="s">
        <v>471</v>
      </c>
      <c r="B528" s="244" t="s">
        <v>467</v>
      </c>
      <c r="C528" s="245"/>
      <c r="D528" s="253"/>
      <c r="E528" s="254"/>
      <c r="F528" s="68"/>
      <c r="G528" s="325"/>
      <c r="H528" s="68"/>
    </row>
    <row r="529" spans="1:8" ht="15">
      <c r="A529" s="485"/>
      <c r="B529" s="246" t="s">
        <v>468</v>
      </c>
      <c r="C529" s="247"/>
      <c r="D529" s="251"/>
      <c r="E529" s="252"/>
      <c r="F529" s="255"/>
      <c r="G529" s="327"/>
      <c r="H529" s="255"/>
    </row>
    <row r="530" spans="1:8" ht="15">
      <c r="A530" s="485"/>
      <c r="B530" s="248" t="s">
        <v>469</v>
      </c>
      <c r="C530" s="249"/>
      <c r="D530" s="256"/>
      <c r="E530" s="257"/>
      <c r="F530" s="258"/>
      <c r="G530" s="326"/>
      <c r="H530" s="258"/>
    </row>
    <row r="531" spans="1:8" ht="15.75">
      <c r="A531" s="73">
        <v>1</v>
      </c>
      <c r="B531" s="175" t="s">
        <v>145</v>
      </c>
      <c r="C531" s="102" t="s">
        <v>481</v>
      </c>
      <c r="D531" s="131">
        <v>269</v>
      </c>
      <c r="E531" s="131">
        <v>269</v>
      </c>
      <c r="F531" s="250"/>
      <c r="G531" s="100"/>
      <c r="H531" s="262"/>
    </row>
    <row r="532" spans="1:8" ht="15.75">
      <c r="A532" s="73">
        <v>2</v>
      </c>
      <c r="B532" s="80" t="s">
        <v>831</v>
      </c>
      <c r="C532" s="102" t="s">
        <v>481</v>
      </c>
      <c r="D532" s="131">
        <v>225</v>
      </c>
      <c r="E532" s="131">
        <v>225</v>
      </c>
      <c r="F532" s="29"/>
      <c r="G532" s="100"/>
      <c r="H532" s="262"/>
    </row>
    <row r="533" spans="1:8" ht="15.75">
      <c r="A533" s="73">
        <v>3</v>
      </c>
      <c r="B533" s="177" t="s">
        <v>306</v>
      </c>
      <c r="C533" s="102" t="s">
        <v>481</v>
      </c>
      <c r="D533" s="131">
        <v>303</v>
      </c>
      <c r="E533" s="131">
        <v>303</v>
      </c>
      <c r="F533" s="29"/>
      <c r="G533" s="100"/>
      <c r="H533" s="262"/>
    </row>
    <row r="534" spans="1:8" ht="15.75">
      <c r="A534" s="73">
        <v>4</v>
      </c>
      <c r="B534" s="152" t="s">
        <v>146</v>
      </c>
      <c r="C534" s="102" t="s">
        <v>481</v>
      </c>
      <c r="D534" s="153">
        <v>231</v>
      </c>
      <c r="E534" s="153">
        <v>231</v>
      </c>
      <c r="F534" s="29"/>
      <c r="G534" s="100"/>
      <c r="H534" s="262"/>
    </row>
    <row r="535" spans="1:8" ht="15.75">
      <c r="A535" s="73">
        <v>5</v>
      </c>
      <c r="B535" s="80" t="s">
        <v>147</v>
      </c>
      <c r="C535" s="102" t="s">
        <v>481</v>
      </c>
      <c r="D535" s="131">
        <v>398</v>
      </c>
      <c r="E535" s="131">
        <v>398</v>
      </c>
      <c r="F535" s="29"/>
      <c r="G535" s="100"/>
      <c r="H535" s="262"/>
    </row>
    <row r="536" spans="1:8" ht="15.75">
      <c r="A536" s="73">
        <v>6</v>
      </c>
      <c r="B536" s="80" t="s">
        <v>844</v>
      </c>
      <c r="C536" s="102" t="s">
        <v>481</v>
      </c>
      <c r="D536" s="153">
        <v>196</v>
      </c>
      <c r="E536" s="153">
        <v>196</v>
      </c>
      <c r="F536" s="29"/>
      <c r="G536" s="100"/>
      <c r="H536" s="262"/>
    </row>
    <row r="537" spans="1:8" ht="15.75">
      <c r="A537" s="73">
        <v>7</v>
      </c>
      <c r="B537" s="80" t="s">
        <v>307</v>
      </c>
      <c r="C537" s="102" t="s">
        <v>481</v>
      </c>
      <c r="D537" s="131">
        <v>382</v>
      </c>
      <c r="E537" s="131">
        <v>382</v>
      </c>
      <c r="F537" s="29"/>
      <c r="G537" s="100"/>
      <c r="H537" s="262"/>
    </row>
    <row r="538" ht="15">
      <c r="D538" s="48"/>
    </row>
    <row r="539" spans="1:8" ht="15.75">
      <c r="A539" s="178" t="s">
        <v>475</v>
      </c>
      <c r="B539" s="259" t="s">
        <v>470</v>
      </c>
      <c r="C539" s="260"/>
      <c r="D539" s="261"/>
      <c r="E539" s="261"/>
      <c r="F539" s="262"/>
      <c r="G539" s="100"/>
      <c r="H539" s="262"/>
    </row>
    <row r="540" spans="1:8" ht="15.75">
      <c r="A540" s="73">
        <v>1</v>
      </c>
      <c r="B540" s="160" t="s">
        <v>472</v>
      </c>
      <c r="C540" s="29" t="s">
        <v>492</v>
      </c>
      <c r="D540" s="131">
        <v>2252</v>
      </c>
      <c r="E540" s="131">
        <v>2144</v>
      </c>
      <c r="F540" s="342">
        <f>E540/D540*100-100</f>
        <v>-4.795737122557725</v>
      </c>
      <c r="G540" s="100"/>
      <c r="H540" s="262"/>
    </row>
    <row r="541" spans="1:8" ht="15.75">
      <c r="A541" s="73">
        <v>2</v>
      </c>
      <c r="B541" s="160" t="s">
        <v>473</v>
      </c>
      <c r="C541" s="29" t="s">
        <v>492</v>
      </c>
      <c r="D541" s="131">
        <v>3635</v>
      </c>
      <c r="E541" s="131">
        <v>3015</v>
      </c>
      <c r="F541" s="342">
        <f>E541/D541*100-100</f>
        <v>-17.056396148555706</v>
      </c>
      <c r="G541" s="100"/>
      <c r="H541" s="262"/>
    </row>
    <row r="542" spans="1:8" ht="15.75">
      <c r="A542" s="73">
        <v>3</v>
      </c>
      <c r="B542" s="183" t="s">
        <v>474</v>
      </c>
      <c r="C542" s="29" t="s">
        <v>492</v>
      </c>
      <c r="D542" s="131">
        <v>3796</v>
      </c>
      <c r="E542" s="131">
        <v>2762</v>
      </c>
      <c r="F542" s="342">
        <f>E542/D542*100-100</f>
        <v>-27.239199157007377</v>
      </c>
      <c r="G542" s="100"/>
      <c r="H542" s="262"/>
    </row>
  </sheetData>
  <sheetProtection/>
  <mergeCells count="334">
    <mergeCell ref="G20:H20"/>
    <mergeCell ref="G21:H21"/>
    <mergeCell ref="G340:H340"/>
    <mergeCell ref="G341:H341"/>
    <mergeCell ref="G333:H333"/>
    <mergeCell ref="G336:H336"/>
    <mergeCell ref="G337:H337"/>
    <mergeCell ref="G338:H338"/>
    <mergeCell ref="G28:H28"/>
    <mergeCell ref="G25:H25"/>
    <mergeCell ref="G12:H12"/>
    <mergeCell ref="G13:H13"/>
    <mergeCell ref="G15:H15"/>
    <mergeCell ref="G14:H14"/>
    <mergeCell ref="G16:H16"/>
    <mergeCell ref="G17:H17"/>
    <mergeCell ref="G8:H8"/>
    <mergeCell ref="G10:H10"/>
    <mergeCell ref="B1:H1"/>
    <mergeCell ref="B3:H3"/>
    <mergeCell ref="G4:H4"/>
    <mergeCell ref="B2:H2"/>
    <mergeCell ref="G6:H6"/>
    <mergeCell ref="G7:H7"/>
    <mergeCell ref="G9:H9"/>
    <mergeCell ref="G26:H26"/>
    <mergeCell ref="G29:H29"/>
    <mergeCell ref="G30:H30"/>
    <mergeCell ref="G32:H32"/>
    <mergeCell ref="G332:H332"/>
    <mergeCell ref="G41:H41"/>
    <mergeCell ref="G56:H56"/>
    <mergeCell ref="G34:H34"/>
    <mergeCell ref="G35:H35"/>
    <mergeCell ref="G50:H50"/>
    <mergeCell ref="G36:H36"/>
    <mergeCell ref="G51:H51"/>
    <mergeCell ref="G330:H330"/>
    <mergeCell ref="G331:H331"/>
    <mergeCell ref="G11:H11"/>
    <mergeCell ref="G38:H38"/>
    <mergeCell ref="G39:H39"/>
    <mergeCell ref="G40:H40"/>
    <mergeCell ref="G19:H19"/>
    <mergeCell ref="G31:H31"/>
    <mergeCell ref="G22:H22"/>
    <mergeCell ref="G24:H24"/>
    <mergeCell ref="G33:H33"/>
    <mergeCell ref="G27:H27"/>
    <mergeCell ref="G23:H23"/>
    <mergeCell ref="G55:H55"/>
    <mergeCell ref="G42:H42"/>
    <mergeCell ref="G43:H43"/>
    <mergeCell ref="G44:H44"/>
    <mergeCell ref="G45:H45"/>
    <mergeCell ref="G37:H37"/>
    <mergeCell ref="G52:H52"/>
    <mergeCell ref="G53:H53"/>
    <mergeCell ref="G54:H54"/>
    <mergeCell ref="G57:H57"/>
    <mergeCell ref="G46:H46"/>
    <mergeCell ref="G47:H47"/>
    <mergeCell ref="G48:H48"/>
    <mergeCell ref="G49:H49"/>
    <mergeCell ref="G68:H68"/>
    <mergeCell ref="G67:H67"/>
    <mergeCell ref="G69:H69"/>
    <mergeCell ref="G58:H58"/>
    <mergeCell ref="G59:H59"/>
    <mergeCell ref="G60:H60"/>
    <mergeCell ref="G61:H61"/>
    <mergeCell ref="G62:H62"/>
    <mergeCell ref="G63:H63"/>
    <mergeCell ref="G64:H64"/>
    <mergeCell ref="G65:H65"/>
    <mergeCell ref="G66:H66"/>
    <mergeCell ref="G80:H80"/>
    <mergeCell ref="G81:H81"/>
    <mergeCell ref="G70:H70"/>
    <mergeCell ref="G71:H71"/>
    <mergeCell ref="G72:H72"/>
    <mergeCell ref="G73:H73"/>
    <mergeCell ref="G74:H74"/>
    <mergeCell ref="G75:H75"/>
    <mergeCell ref="G88:H88"/>
    <mergeCell ref="G89:H89"/>
    <mergeCell ref="G76:H76"/>
    <mergeCell ref="G77:H77"/>
    <mergeCell ref="G78:H78"/>
    <mergeCell ref="G79:H79"/>
    <mergeCell ref="G82:H82"/>
    <mergeCell ref="G83:H83"/>
    <mergeCell ref="G84:H84"/>
    <mergeCell ref="G85:H85"/>
    <mergeCell ref="G102:H102"/>
    <mergeCell ref="G103:H103"/>
    <mergeCell ref="G86:H86"/>
    <mergeCell ref="G87:H87"/>
    <mergeCell ref="G104:H104"/>
    <mergeCell ref="G105:H105"/>
    <mergeCell ref="G94:H94"/>
    <mergeCell ref="G95:H95"/>
    <mergeCell ref="G96:H96"/>
    <mergeCell ref="G97:H97"/>
    <mergeCell ref="G90:H90"/>
    <mergeCell ref="G91:H91"/>
    <mergeCell ref="G92:H92"/>
    <mergeCell ref="G93:H93"/>
    <mergeCell ref="G100:H100"/>
    <mergeCell ref="G101:H101"/>
    <mergeCell ref="G98:H98"/>
    <mergeCell ref="G99:H99"/>
    <mergeCell ref="G116:H116"/>
    <mergeCell ref="G117:H117"/>
    <mergeCell ref="G106:H106"/>
    <mergeCell ref="G107:H107"/>
    <mergeCell ref="G108:H108"/>
    <mergeCell ref="G109:H109"/>
    <mergeCell ref="G110:H110"/>
    <mergeCell ref="G111:H111"/>
    <mergeCell ref="G112:H112"/>
    <mergeCell ref="G113:H113"/>
    <mergeCell ref="G114:H114"/>
    <mergeCell ref="G115:H115"/>
    <mergeCell ref="G128:H128"/>
    <mergeCell ref="G129:H129"/>
    <mergeCell ref="G118:H118"/>
    <mergeCell ref="G119:H119"/>
    <mergeCell ref="G120:H120"/>
    <mergeCell ref="G121:H121"/>
    <mergeCell ref="G122:H122"/>
    <mergeCell ref="G123:H123"/>
    <mergeCell ref="G136:H136"/>
    <mergeCell ref="G137:H137"/>
    <mergeCell ref="G124:H124"/>
    <mergeCell ref="G125:H125"/>
    <mergeCell ref="G126:H126"/>
    <mergeCell ref="G127:H127"/>
    <mergeCell ref="G130:H130"/>
    <mergeCell ref="G131:H131"/>
    <mergeCell ref="G132:H132"/>
    <mergeCell ref="G133:H133"/>
    <mergeCell ref="G134:H134"/>
    <mergeCell ref="G135:H135"/>
    <mergeCell ref="G152:H152"/>
    <mergeCell ref="G153:H153"/>
    <mergeCell ref="G142:H142"/>
    <mergeCell ref="G143:H143"/>
    <mergeCell ref="G144:H144"/>
    <mergeCell ref="G145:H145"/>
    <mergeCell ref="G146:H146"/>
    <mergeCell ref="G147:H147"/>
    <mergeCell ref="G161:H161"/>
    <mergeCell ref="G138:H138"/>
    <mergeCell ref="G139:H139"/>
    <mergeCell ref="G140:H140"/>
    <mergeCell ref="G141:H141"/>
    <mergeCell ref="G148:H148"/>
    <mergeCell ref="G149:H149"/>
    <mergeCell ref="G150:H150"/>
    <mergeCell ref="G151:H151"/>
    <mergeCell ref="G171:H171"/>
    <mergeCell ref="G164:H164"/>
    <mergeCell ref="G165:H165"/>
    <mergeCell ref="G154:H154"/>
    <mergeCell ref="G155:H155"/>
    <mergeCell ref="G156:H156"/>
    <mergeCell ref="G157:H157"/>
    <mergeCell ref="G158:H158"/>
    <mergeCell ref="G159:H159"/>
    <mergeCell ref="G160:H160"/>
    <mergeCell ref="G181:H181"/>
    <mergeCell ref="G162:H162"/>
    <mergeCell ref="G163:H163"/>
    <mergeCell ref="G176:H176"/>
    <mergeCell ref="G177:H177"/>
    <mergeCell ref="G166:H166"/>
    <mergeCell ref="G167:H167"/>
    <mergeCell ref="G168:H168"/>
    <mergeCell ref="G169:H169"/>
    <mergeCell ref="G170:H170"/>
    <mergeCell ref="G195:H195"/>
    <mergeCell ref="G184:H184"/>
    <mergeCell ref="G185:H185"/>
    <mergeCell ref="G172:H172"/>
    <mergeCell ref="G173:H173"/>
    <mergeCell ref="G174:H174"/>
    <mergeCell ref="G175:H175"/>
    <mergeCell ref="G178:H178"/>
    <mergeCell ref="G179:H179"/>
    <mergeCell ref="G180:H180"/>
    <mergeCell ref="G199:H199"/>
    <mergeCell ref="G182:H182"/>
    <mergeCell ref="G183:H183"/>
    <mergeCell ref="G200:H200"/>
    <mergeCell ref="G201:H201"/>
    <mergeCell ref="G190:H190"/>
    <mergeCell ref="G191:H191"/>
    <mergeCell ref="G192:H192"/>
    <mergeCell ref="G193:H193"/>
    <mergeCell ref="G194:H194"/>
    <mergeCell ref="G207:H207"/>
    <mergeCell ref="G208:H208"/>
    <mergeCell ref="G209:H209"/>
    <mergeCell ref="G186:H186"/>
    <mergeCell ref="G187:H187"/>
    <mergeCell ref="G188:H188"/>
    <mergeCell ref="G189:H189"/>
    <mergeCell ref="G196:H196"/>
    <mergeCell ref="G197:H197"/>
    <mergeCell ref="G198:H198"/>
    <mergeCell ref="G215:H215"/>
    <mergeCell ref="G216:H216"/>
    <mergeCell ref="G217:H217"/>
    <mergeCell ref="G212:H212"/>
    <mergeCell ref="G213:H213"/>
    <mergeCell ref="G202:H202"/>
    <mergeCell ref="G203:H203"/>
    <mergeCell ref="G204:H204"/>
    <mergeCell ref="G205:H205"/>
    <mergeCell ref="G206:H206"/>
    <mergeCell ref="G235:H235"/>
    <mergeCell ref="G236:H236"/>
    <mergeCell ref="G233:H234"/>
    <mergeCell ref="G210:H210"/>
    <mergeCell ref="G211:H211"/>
    <mergeCell ref="G228:H228"/>
    <mergeCell ref="G229:H229"/>
    <mergeCell ref="G222:H222"/>
    <mergeCell ref="G223:H223"/>
    <mergeCell ref="G214:H214"/>
    <mergeCell ref="G218:H218"/>
    <mergeCell ref="G219:H219"/>
    <mergeCell ref="G220:H220"/>
    <mergeCell ref="G221:H221"/>
    <mergeCell ref="G224:H224"/>
    <mergeCell ref="G225:H225"/>
    <mergeCell ref="G238:H238"/>
    <mergeCell ref="G249:H249"/>
    <mergeCell ref="G250:H250"/>
    <mergeCell ref="G226:H226"/>
    <mergeCell ref="G227:H227"/>
    <mergeCell ref="G230:H230"/>
    <mergeCell ref="G231:H231"/>
    <mergeCell ref="G232:H232"/>
    <mergeCell ref="G244:H244"/>
    <mergeCell ref="G245:H245"/>
    <mergeCell ref="G243:H243"/>
    <mergeCell ref="G247:H247"/>
    <mergeCell ref="G246:H246"/>
    <mergeCell ref="G267:H267"/>
    <mergeCell ref="G248:H248"/>
    <mergeCell ref="G239:H239"/>
    <mergeCell ref="G240:H240"/>
    <mergeCell ref="G241:H241"/>
    <mergeCell ref="G242:H242"/>
    <mergeCell ref="G268:H268"/>
    <mergeCell ref="G269:H269"/>
    <mergeCell ref="G251:H251"/>
    <mergeCell ref="G252:H252"/>
    <mergeCell ref="G253:H253"/>
    <mergeCell ref="G260:H260"/>
    <mergeCell ref="G270:H270"/>
    <mergeCell ref="G254:H254"/>
    <mergeCell ref="G256:H256"/>
    <mergeCell ref="G257:H257"/>
    <mergeCell ref="G258:H258"/>
    <mergeCell ref="G265:H265"/>
    <mergeCell ref="G266:H266"/>
    <mergeCell ref="G261:H261"/>
    <mergeCell ref="G262:H262"/>
    <mergeCell ref="G259:H259"/>
    <mergeCell ref="G285:H285"/>
    <mergeCell ref="G286:H286"/>
    <mergeCell ref="G283:H283"/>
    <mergeCell ref="G272:H272"/>
    <mergeCell ref="G263:H263"/>
    <mergeCell ref="G264:H264"/>
    <mergeCell ref="G271:H271"/>
    <mergeCell ref="G275:H275"/>
    <mergeCell ref="G276:H276"/>
    <mergeCell ref="G277:H277"/>
    <mergeCell ref="G295:H295"/>
    <mergeCell ref="G296:H296"/>
    <mergeCell ref="G273:H273"/>
    <mergeCell ref="G274:H274"/>
    <mergeCell ref="G279:H279"/>
    <mergeCell ref="G280:H280"/>
    <mergeCell ref="G282:H282"/>
    <mergeCell ref="G284:H284"/>
    <mergeCell ref="G278:H278"/>
    <mergeCell ref="G281:H281"/>
    <mergeCell ref="G288:H288"/>
    <mergeCell ref="G289:H289"/>
    <mergeCell ref="G290:H290"/>
    <mergeCell ref="G292:H292"/>
    <mergeCell ref="G293:H293"/>
    <mergeCell ref="G294:H294"/>
    <mergeCell ref="G305:H305"/>
    <mergeCell ref="G300:H300"/>
    <mergeCell ref="G301:H301"/>
    <mergeCell ref="G302:H302"/>
    <mergeCell ref="G297:H297"/>
    <mergeCell ref="G287:H287"/>
    <mergeCell ref="G291:H291"/>
    <mergeCell ref="G304:H304"/>
    <mergeCell ref="G299:H299"/>
    <mergeCell ref="G298:H298"/>
    <mergeCell ref="G313:H313"/>
    <mergeCell ref="G314:H314"/>
    <mergeCell ref="G306:H306"/>
    <mergeCell ref="G307:H307"/>
    <mergeCell ref="G308:H308"/>
    <mergeCell ref="G309:H309"/>
    <mergeCell ref="G315:H315"/>
    <mergeCell ref="A528:A530"/>
    <mergeCell ref="G326:H326"/>
    <mergeCell ref="A346:A347"/>
    <mergeCell ref="A344:A345"/>
    <mergeCell ref="G327:H327"/>
    <mergeCell ref="G328:H328"/>
    <mergeCell ref="G343:H343"/>
    <mergeCell ref="G342:H342"/>
    <mergeCell ref="G329:H329"/>
    <mergeCell ref="E233:E234"/>
    <mergeCell ref="F233:F234"/>
    <mergeCell ref="G312:H312"/>
    <mergeCell ref="A233:A234"/>
    <mergeCell ref="B233:B234"/>
    <mergeCell ref="C233:C234"/>
    <mergeCell ref="D233:D234"/>
    <mergeCell ref="G310:H310"/>
    <mergeCell ref="G311:H311"/>
    <mergeCell ref="G303:H303"/>
  </mergeCells>
  <printOptions/>
  <pageMargins left="0.23" right="0.17" top="0.16" bottom="0.16" header="0.16" footer="0.23"/>
  <pageSetup horizontalDpi="600" verticalDpi="600" orientation="landscape" paperSize="9" scale="80" r:id="rId3"/>
  <legacyDrawing r:id="rId2"/>
</worksheet>
</file>

<file path=xl/worksheets/sheet5.xml><?xml version="1.0" encoding="utf-8"?>
<worksheet xmlns="http://schemas.openxmlformats.org/spreadsheetml/2006/main" xmlns:r="http://schemas.openxmlformats.org/officeDocument/2006/relationships">
  <dimension ref="A1:H26"/>
  <sheetViews>
    <sheetView zoomScaleSheetLayoutView="90" zoomScalePageLayoutView="0" workbookViewId="0" topLeftCell="A1">
      <selection activeCell="B25" sqref="B25"/>
    </sheetView>
  </sheetViews>
  <sheetFormatPr defaultColWidth="18.75390625" defaultRowHeight="12.75"/>
  <cols>
    <col min="1" max="1" width="6.25390625" style="9" customWidth="1"/>
    <col min="2" max="2" width="47.625" style="9" customWidth="1"/>
    <col min="3" max="16384" width="18.75390625" style="9" customWidth="1"/>
  </cols>
  <sheetData>
    <row r="1" spans="1:8" ht="15">
      <c r="A1" s="20"/>
      <c r="B1" s="376" t="s">
        <v>516</v>
      </c>
      <c r="C1" s="376"/>
      <c r="D1" s="376"/>
      <c r="E1" s="376"/>
      <c r="F1" s="376"/>
      <c r="G1" s="376"/>
      <c r="H1" s="377"/>
    </row>
    <row r="2" spans="1:8" ht="15">
      <c r="A2" s="21"/>
      <c r="B2" s="378" t="s">
        <v>694</v>
      </c>
      <c r="C2" s="378"/>
      <c r="D2" s="378"/>
      <c r="E2" s="378"/>
      <c r="F2" s="378"/>
      <c r="G2" s="378"/>
      <c r="H2" s="379"/>
    </row>
    <row r="3" spans="1:8" ht="15">
      <c r="A3" s="382" t="s">
        <v>496</v>
      </c>
      <c r="B3" s="372" t="s">
        <v>497</v>
      </c>
      <c r="C3" s="372"/>
      <c r="D3" s="372"/>
      <c r="E3" s="372"/>
      <c r="F3" s="372" t="s">
        <v>695</v>
      </c>
      <c r="G3" s="372" t="s">
        <v>498</v>
      </c>
      <c r="H3" s="372"/>
    </row>
    <row r="4" spans="1:8" ht="32.25" customHeight="1">
      <c r="A4" s="383"/>
      <c r="B4" s="372"/>
      <c r="C4" s="372"/>
      <c r="D4" s="372"/>
      <c r="E4" s="372"/>
      <c r="F4" s="372"/>
      <c r="G4" s="4" t="s">
        <v>535</v>
      </c>
      <c r="H4" s="4" t="s">
        <v>536</v>
      </c>
    </row>
    <row r="5" spans="1:8" ht="30" customHeight="1">
      <c r="A5" s="17" t="s">
        <v>500</v>
      </c>
      <c r="B5" s="363" t="s">
        <v>517</v>
      </c>
      <c r="C5" s="363"/>
      <c r="D5" s="363"/>
      <c r="E5" s="363"/>
      <c r="F5" s="24" t="s">
        <v>792</v>
      </c>
      <c r="G5" s="294">
        <v>134967417.55</v>
      </c>
      <c r="H5" s="294">
        <v>130868745.95</v>
      </c>
    </row>
    <row r="6" spans="1:8" ht="30" customHeight="1">
      <c r="A6" s="17" t="s">
        <v>501</v>
      </c>
      <c r="B6" s="363" t="s">
        <v>522</v>
      </c>
      <c r="C6" s="363"/>
      <c r="D6" s="363"/>
      <c r="E6" s="363"/>
      <c r="F6" s="24" t="s">
        <v>792</v>
      </c>
      <c r="G6" s="295">
        <v>0</v>
      </c>
      <c r="H6" s="295">
        <v>0</v>
      </c>
    </row>
    <row r="7" spans="1:8" ht="30" customHeight="1">
      <c r="A7" s="17" t="s">
        <v>503</v>
      </c>
      <c r="B7" s="362" t="s">
        <v>523</v>
      </c>
      <c r="C7" s="363"/>
      <c r="D7" s="363"/>
      <c r="E7" s="364"/>
      <c r="F7" s="24" t="s">
        <v>792</v>
      </c>
      <c r="G7" s="295">
        <v>0</v>
      </c>
      <c r="H7" s="295">
        <v>0</v>
      </c>
    </row>
    <row r="8" spans="1:8" ht="30" customHeight="1">
      <c r="A8" s="17" t="s">
        <v>504</v>
      </c>
      <c r="B8" s="362" t="s">
        <v>524</v>
      </c>
      <c r="C8" s="363"/>
      <c r="D8" s="363"/>
      <c r="E8" s="364"/>
      <c r="F8" s="24" t="s">
        <v>792</v>
      </c>
      <c r="G8" s="295">
        <v>24457409.12</v>
      </c>
      <c r="H8" s="295">
        <v>29759177.49</v>
      </c>
    </row>
    <row r="9" spans="1:8" ht="30" customHeight="1">
      <c r="A9" s="17" t="s">
        <v>505</v>
      </c>
      <c r="B9" s="362" t="s">
        <v>525</v>
      </c>
      <c r="C9" s="363"/>
      <c r="D9" s="363"/>
      <c r="E9" s="364"/>
      <c r="F9" s="24" t="s">
        <v>792</v>
      </c>
      <c r="G9" s="295"/>
      <c r="H9" s="295"/>
    </row>
    <row r="10" spans="1:8" ht="30" customHeight="1">
      <c r="A10" s="17" t="s">
        <v>508</v>
      </c>
      <c r="B10" s="362" t="s">
        <v>526</v>
      </c>
      <c r="C10" s="363"/>
      <c r="D10" s="363"/>
      <c r="E10" s="364"/>
      <c r="F10" s="24" t="s">
        <v>792</v>
      </c>
      <c r="G10" s="295"/>
      <c r="H10" s="295"/>
    </row>
    <row r="11" spans="1:8" ht="30" customHeight="1">
      <c r="A11" s="17" t="s">
        <v>509</v>
      </c>
      <c r="B11" s="362" t="s">
        <v>527</v>
      </c>
      <c r="C11" s="363"/>
      <c r="D11" s="363"/>
      <c r="E11" s="364"/>
      <c r="F11" s="24" t="s">
        <v>793</v>
      </c>
      <c r="G11" s="295">
        <v>13537.1</v>
      </c>
      <c r="H11" s="295">
        <v>15939.8</v>
      </c>
    </row>
    <row r="12" spans="1:8" ht="30" customHeight="1">
      <c r="A12" s="17" t="s">
        <v>510</v>
      </c>
      <c r="B12" s="362" t="s">
        <v>528</v>
      </c>
      <c r="C12" s="363"/>
      <c r="D12" s="363"/>
      <c r="E12" s="364"/>
      <c r="F12" s="24" t="s">
        <v>793</v>
      </c>
      <c r="G12" s="295">
        <v>189.7</v>
      </c>
      <c r="H12" s="295">
        <v>0</v>
      </c>
    </row>
    <row r="13" spans="1:8" ht="30" customHeight="1">
      <c r="A13" s="17" t="s">
        <v>511</v>
      </c>
      <c r="B13" s="362" t="s">
        <v>529</v>
      </c>
      <c r="C13" s="363"/>
      <c r="D13" s="363"/>
      <c r="E13" s="364"/>
      <c r="F13" s="24" t="s">
        <v>793</v>
      </c>
      <c r="G13" s="295"/>
      <c r="H13" s="295"/>
    </row>
    <row r="14" spans="1:8" ht="30" customHeight="1">
      <c r="A14" s="17" t="s">
        <v>512</v>
      </c>
      <c r="B14" s="362" t="s">
        <v>530</v>
      </c>
      <c r="C14" s="363"/>
      <c r="D14" s="363"/>
      <c r="E14" s="364"/>
      <c r="F14" s="24" t="s">
        <v>794</v>
      </c>
      <c r="G14" s="295">
        <v>39</v>
      </c>
      <c r="H14" s="295">
        <v>47</v>
      </c>
    </row>
    <row r="15" spans="1:8" ht="30" customHeight="1">
      <c r="A15" s="17" t="s">
        <v>518</v>
      </c>
      <c r="B15" s="362" t="s">
        <v>531</v>
      </c>
      <c r="C15" s="363"/>
      <c r="D15" s="363"/>
      <c r="E15" s="364"/>
      <c r="F15" s="24" t="s">
        <v>792</v>
      </c>
      <c r="G15" s="295">
        <v>155528.47</v>
      </c>
      <c r="H15" s="98">
        <v>148968.73</v>
      </c>
    </row>
    <row r="16" spans="1:8" ht="15">
      <c r="A16" s="17"/>
      <c r="B16" s="369" t="s">
        <v>717</v>
      </c>
      <c r="C16" s="370"/>
      <c r="D16" s="370"/>
      <c r="E16" s="371"/>
      <c r="F16" s="24"/>
      <c r="G16" s="296"/>
      <c r="H16" s="295"/>
    </row>
    <row r="17" spans="1:8" ht="30" customHeight="1">
      <c r="A17" s="17" t="s">
        <v>519</v>
      </c>
      <c r="B17" s="362" t="s">
        <v>532</v>
      </c>
      <c r="C17" s="363"/>
      <c r="D17" s="363"/>
      <c r="E17" s="364"/>
      <c r="F17" s="24" t="s">
        <v>792</v>
      </c>
      <c r="G17" s="297" t="s">
        <v>603</v>
      </c>
      <c r="H17" s="295"/>
    </row>
    <row r="18" spans="1:8" ht="30" customHeight="1">
      <c r="A18" s="17" t="s">
        <v>520</v>
      </c>
      <c r="B18" s="362" t="s">
        <v>533</v>
      </c>
      <c r="C18" s="363"/>
      <c r="D18" s="363"/>
      <c r="E18" s="364"/>
      <c r="F18" s="24" t="s">
        <v>792</v>
      </c>
      <c r="G18" s="297" t="s">
        <v>603</v>
      </c>
      <c r="H18" s="295"/>
    </row>
    <row r="19" spans="1:8" ht="30" customHeight="1">
      <c r="A19" s="17" t="s">
        <v>521</v>
      </c>
      <c r="B19" s="362" t="s">
        <v>534</v>
      </c>
      <c r="C19" s="363"/>
      <c r="D19" s="363"/>
      <c r="E19" s="364"/>
      <c r="F19" s="24" t="s">
        <v>792</v>
      </c>
      <c r="G19" s="297" t="s">
        <v>603</v>
      </c>
      <c r="H19" s="295">
        <v>24549884.19</v>
      </c>
    </row>
    <row r="20" ht="15">
      <c r="H20" s="75" t="s">
        <v>801</v>
      </c>
    </row>
    <row r="22" spans="1:8" ht="15" customHeight="1">
      <c r="A22" s="10"/>
      <c r="B22" s="490" t="s">
        <v>802</v>
      </c>
      <c r="C22" s="490"/>
      <c r="D22" s="490"/>
      <c r="E22" s="490"/>
      <c r="F22" s="490"/>
      <c r="G22" s="490"/>
      <c r="H22" s="490"/>
    </row>
    <row r="23" spans="1:7" ht="15">
      <c r="A23" s="10"/>
      <c r="B23" s="10"/>
      <c r="C23" s="10"/>
      <c r="D23" s="10"/>
      <c r="E23" s="10"/>
      <c r="F23" s="10"/>
      <c r="G23" s="10"/>
    </row>
    <row r="24" spans="1:7" ht="15">
      <c r="A24" s="10"/>
      <c r="B24" s="10"/>
      <c r="C24" s="10"/>
      <c r="D24" s="10"/>
      <c r="E24" s="10"/>
      <c r="F24" s="10"/>
      <c r="G24" s="10"/>
    </row>
    <row r="25" spans="1:7" ht="15">
      <c r="A25" s="10"/>
      <c r="B25" s="10"/>
      <c r="C25" s="10"/>
      <c r="D25" s="10"/>
      <c r="E25" s="10"/>
      <c r="F25" s="10"/>
      <c r="G25" s="10"/>
    </row>
    <row r="26" spans="1:7" ht="15">
      <c r="A26" s="10"/>
      <c r="B26" s="10"/>
      <c r="C26" s="10"/>
      <c r="D26" s="10"/>
      <c r="E26" s="10"/>
      <c r="F26" s="10"/>
      <c r="G26" s="10"/>
    </row>
  </sheetData>
  <sheetProtection/>
  <mergeCells count="22">
    <mergeCell ref="A3:A4"/>
    <mergeCell ref="B3:E4"/>
    <mergeCell ref="B12:E12"/>
    <mergeCell ref="B13:E13"/>
    <mergeCell ref="B5:E5"/>
    <mergeCell ref="B8:E8"/>
    <mergeCell ref="B14:E14"/>
    <mergeCell ref="B15:E15"/>
    <mergeCell ref="B18:E18"/>
    <mergeCell ref="B19:E19"/>
    <mergeCell ref="F3:F4"/>
    <mergeCell ref="B16:E16"/>
    <mergeCell ref="G3:H3"/>
    <mergeCell ref="B11:E11"/>
    <mergeCell ref="B9:E9"/>
    <mergeCell ref="B10:E10"/>
    <mergeCell ref="B22:H22"/>
    <mergeCell ref="B1:H1"/>
    <mergeCell ref="B2:H2"/>
    <mergeCell ref="B17:E17"/>
    <mergeCell ref="B6:E6"/>
    <mergeCell ref="B7:E7"/>
  </mergeCells>
  <printOptions/>
  <pageMargins left="0.984251968503937" right="0.2362204724409449" top="0.3937007874015748" bottom="0.3937007874015748"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2016-08-15T10:36:31Z</cp:lastPrinted>
  <dcterms:created xsi:type="dcterms:W3CDTF">2010-05-19T10:50:44Z</dcterms:created>
  <dcterms:modified xsi:type="dcterms:W3CDTF">2017-04-10T11:17:35Z</dcterms:modified>
  <cp:category/>
  <cp:version/>
  <cp:contentType/>
  <cp:contentStatus/>
</cp:coreProperties>
</file>